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75" windowWidth="11340" windowHeight="6795" firstSheet="10" activeTab="13"/>
  </bookViews>
  <sheets>
    <sheet name="amp.-faz. (Całk.)" sheetId="9" r:id="rId1"/>
    <sheet name="faza (Całk.)" sheetId="8" r:id="rId2"/>
    <sheet name="Amplituda (Całk.)" sheetId="7" r:id="rId3"/>
    <sheet name="G(jw)Całk." sheetId="10" r:id="rId4"/>
    <sheet name="Całkujący" sheetId="6" r:id="rId5"/>
    <sheet name="Amplituda(Różn.)" sheetId="4" r:id="rId6"/>
    <sheet name="faza(Różn.)" sheetId="5" r:id="rId7"/>
    <sheet name="Różniczk.idealny" sheetId="1" r:id="rId8"/>
    <sheet name="Arkusz2" sheetId="2" r:id="rId9"/>
    <sheet name="R.rz." sheetId="11" r:id="rId10"/>
    <sheet name="Amplituda (R.rz.)" sheetId="13" r:id="rId11"/>
    <sheet name="faza (R.rz.)" sheetId="14" r:id="rId12"/>
    <sheet name="amp.-faz. (R.rz.)" sheetId="12" r:id="rId13"/>
    <sheet name="G(jw) R.rz." sheetId="15" r:id="rId14"/>
    <sheet name="Autor" sheetId="3" r:id="rId15"/>
  </sheets>
  <calcPr calcId="145621"/>
</workbook>
</file>

<file path=xl/calcChain.xml><?xml version="1.0" encoding="utf-8"?>
<calcChain xmlns="http://schemas.openxmlformats.org/spreadsheetml/2006/main">
  <c r="D20" i="6" l="1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19" i="6"/>
  <c r="D18" i="6"/>
  <c r="H16" i="6"/>
  <c r="B18" i="6"/>
  <c r="E18" i="6"/>
  <c r="F18" i="6"/>
  <c r="H18" i="6"/>
  <c r="B19" i="6"/>
  <c r="E19" i="6"/>
  <c r="F19" i="6"/>
  <c r="H19" i="6"/>
  <c r="B20" i="6"/>
  <c r="E20" i="6"/>
  <c r="F20" i="6"/>
  <c r="H20" i="6"/>
  <c r="B21" i="6"/>
  <c r="E21" i="6"/>
  <c r="F21" i="6"/>
  <c r="H21" i="6"/>
  <c r="B22" i="6"/>
  <c r="E22" i="6"/>
  <c r="F22" i="6"/>
  <c r="H22" i="6"/>
  <c r="B23" i="6"/>
  <c r="E23" i="6"/>
  <c r="F23" i="6"/>
  <c r="H23" i="6"/>
  <c r="B24" i="6"/>
  <c r="E24" i="6"/>
  <c r="F24" i="6"/>
  <c r="H24" i="6"/>
  <c r="B25" i="6"/>
  <c r="E25" i="6"/>
  <c r="F25" i="6"/>
  <c r="H25" i="6"/>
  <c r="B26" i="6"/>
  <c r="E26" i="6"/>
  <c r="F26" i="6"/>
  <c r="H26" i="6"/>
  <c r="B27" i="6"/>
  <c r="E27" i="6"/>
  <c r="F27" i="6"/>
  <c r="H27" i="6"/>
  <c r="B28" i="6"/>
  <c r="E28" i="6"/>
  <c r="F28" i="6"/>
  <c r="H28" i="6"/>
  <c r="B29" i="6"/>
  <c r="E29" i="6"/>
  <c r="F29" i="6"/>
  <c r="H29" i="6"/>
  <c r="B30" i="6"/>
  <c r="E30" i="6"/>
  <c r="F30" i="6"/>
  <c r="H30" i="6"/>
  <c r="B31" i="6"/>
  <c r="E31" i="6"/>
  <c r="F31" i="6"/>
  <c r="H31" i="6"/>
  <c r="B32" i="6"/>
  <c r="E32" i="6"/>
  <c r="F32" i="6"/>
  <c r="H32" i="6"/>
  <c r="B33" i="6"/>
  <c r="E33" i="6"/>
  <c r="F33" i="6"/>
  <c r="H33" i="6"/>
  <c r="B34" i="6"/>
  <c r="E34" i="6"/>
  <c r="F34" i="6"/>
  <c r="H34" i="6"/>
  <c r="B35" i="6"/>
  <c r="E35" i="6"/>
  <c r="F35" i="6"/>
  <c r="H35" i="6"/>
  <c r="B36" i="6"/>
  <c r="E36" i="6"/>
  <c r="F36" i="6"/>
  <c r="H36" i="6"/>
  <c r="B37" i="6"/>
  <c r="E37" i="6"/>
  <c r="F37" i="6"/>
  <c r="H37" i="6"/>
  <c r="B38" i="6"/>
  <c r="E38" i="6"/>
  <c r="F38" i="6"/>
  <c r="H38" i="6"/>
  <c r="B39" i="6"/>
  <c r="E39" i="6"/>
  <c r="F39" i="6"/>
  <c r="H39" i="6"/>
  <c r="B40" i="6"/>
  <c r="E40" i="6"/>
  <c r="F40" i="6"/>
  <c r="H40" i="6"/>
  <c r="B41" i="6"/>
  <c r="E41" i="6"/>
  <c r="F41" i="6"/>
  <c r="H41" i="6"/>
  <c r="B42" i="6"/>
  <c r="E42" i="6"/>
  <c r="F42" i="6"/>
  <c r="H42" i="6"/>
  <c r="B43" i="6"/>
  <c r="E43" i="6"/>
  <c r="F43" i="6"/>
  <c r="H43" i="6"/>
  <c r="B44" i="6"/>
  <c r="E44" i="6"/>
  <c r="F44" i="6"/>
  <c r="H44" i="6"/>
  <c r="B45" i="6"/>
  <c r="E45" i="6"/>
  <c r="F45" i="6"/>
  <c r="H45" i="6"/>
  <c r="B46" i="6"/>
  <c r="E46" i="6"/>
  <c r="F46" i="6"/>
  <c r="H46" i="6"/>
  <c r="B47" i="6"/>
  <c r="E47" i="6"/>
  <c r="F47" i="6"/>
  <c r="H47" i="6"/>
  <c r="B48" i="6"/>
  <c r="E48" i="6"/>
  <c r="F48" i="6"/>
  <c r="H48" i="6"/>
  <c r="B49" i="6"/>
  <c r="E49" i="6"/>
  <c r="F49" i="6"/>
  <c r="H49" i="6"/>
  <c r="B50" i="6"/>
  <c r="E50" i="6"/>
  <c r="F50" i="6"/>
  <c r="H50" i="6"/>
  <c r="B51" i="6"/>
  <c r="E51" i="6"/>
  <c r="F51" i="6"/>
  <c r="H51" i="6"/>
  <c r="B52" i="6"/>
  <c r="E52" i="6"/>
  <c r="F52" i="6"/>
  <c r="H52" i="6"/>
  <c r="B53" i="6"/>
  <c r="E53" i="6"/>
  <c r="F53" i="6"/>
  <c r="H53" i="6"/>
  <c r="B54" i="6"/>
  <c r="E54" i="6"/>
  <c r="F54" i="6"/>
  <c r="H54" i="6"/>
  <c r="B55" i="6"/>
  <c r="E55" i="6"/>
  <c r="F55" i="6"/>
  <c r="H55" i="6"/>
  <c r="B56" i="6"/>
  <c r="E56" i="6"/>
  <c r="F56" i="6"/>
  <c r="H56" i="6"/>
  <c r="B57" i="6"/>
  <c r="E57" i="6"/>
  <c r="F57" i="6"/>
  <c r="H57" i="6"/>
  <c r="B58" i="6"/>
  <c r="E58" i="6"/>
  <c r="F58" i="6"/>
  <c r="H58" i="6"/>
  <c r="B59" i="6"/>
  <c r="E59" i="6"/>
  <c r="F59" i="6"/>
  <c r="H59" i="6"/>
  <c r="B60" i="6"/>
  <c r="E60" i="6"/>
  <c r="F60" i="6"/>
  <c r="H60" i="6"/>
  <c r="B61" i="6"/>
  <c r="E61" i="6"/>
  <c r="F61" i="6"/>
  <c r="H61" i="6"/>
  <c r="B62" i="6"/>
  <c r="E62" i="6"/>
  <c r="F62" i="6"/>
  <c r="H62" i="6"/>
  <c r="B63" i="6"/>
  <c r="E63" i="6"/>
  <c r="F63" i="6"/>
  <c r="H63" i="6"/>
  <c r="B64" i="6"/>
  <c r="E64" i="6"/>
  <c r="F64" i="6"/>
  <c r="H64" i="6"/>
  <c r="B65" i="6"/>
  <c r="E65" i="6"/>
  <c r="F65" i="6"/>
  <c r="H65" i="6"/>
  <c r="B66" i="6"/>
  <c r="E66" i="6"/>
  <c r="F66" i="6"/>
  <c r="H66" i="6"/>
  <c r="B67" i="6"/>
  <c r="E67" i="6"/>
  <c r="F67" i="6"/>
  <c r="H67" i="6"/>
  <c r="B68" i="6"/>
  <c r="E68" i="6"/>
  <c r="F68" i="6"/>
  <c r="H68" i="6"/>
  <c r="B69" i="6"/>
  <c r="E69" i="6"/>
  <c r="F69" i="6"/>
  <c r="H69" i="6"/>
  <c r="B70" i="6"/>
  <c r="E70" i="6"/>
  <c r="F70" i="6"/>
  <c r="H70" i="6"/>
  <c r="B71" i="6"/>
  <c r="E71" i="6"/>
  <c r="F71" i="6"/>
  <c r="H71" i="6"/>
  <c r="B72" i="6"/>
  <c r="E72" i="6"/>
  <c r="F72" i="6"/>
  <c r="H72" i="6"/>
  <c r="B73" i="6"/>
  <c r="E73" i="6"/>
  <c r="F73" i="6"/>
  <c r="H73" i="6"/>
  <c r="B74" i="6"/>
  <c r="E74" i="6"/>
  <c r="F74" i="6"/>
  <c r="H74" i="6"/>
  <c r="B75" i="6"/>
  <c r="E75" i="6"/>
  <c r="F75" i="6"/>
  <c r="H75" i="6"/>
  <c r="B76" i="6"/>
  <c r="E76" i="6"/>
  <c r="F76" i="6"/>
  <c r="H76" i="6"/>
  <c r="B77" i="6"/>
  <c r="E77" i="6"/>
  <c r="F77" i="6"/>
  <c r="H77" i="6"/>
  <c r="B78" i="6"/>
  <c r="E78" i="6"/>
  <c r="F78" i="6"/>
  <c r="H78" i="6"/>
  <c r="B79" i="6"/>
  <c r="E79" i="6"/>
  <c r="F79" i="6"/>
  <c r="H79" i="6"/>
  <c r="B80" i="6"/>
  <c r="E80" i="6"/>
  <c r="F80" i="6"/>
  <c r="H80" i="6"/>
  <c r="B81" i="6"/>
  <c r="E81" i="6"/>
  <c r="F81" i="6"/>
  <c r="H81" i="6"/>
  <c r="B82" i="6"/>
  <c r="E82" i="6"/>
  <c r="F82" i="6"/>
  <c r="H82" i="6"/>
  <c r="B83" i="6"/>
  <c r="E83" i="6"/>
  <c r="F83" i="6"/>
  <c r="H83" i="6"/>
  <c r="B84" i="6"/>
  <c r="E84" i="6"/>
  <c r="F84" i="6"/>
  <c r="H84" i="6"/>
  <c r="D16" i="11"/>
  <c r="H16" i="11"/>
  <c r="B18" i="11"/>
  <c r="C18" i="11"/>
  <c r="D18" i="11"/>
  <c r="E18" i="11"/>
  <c r="F18" i="11"/>
  <c r="H18" i="11"/>
  <c r="B19" i="11"/>
  <c r="C19" i="11"/>
  <c r="D19" i="11"/>
  <c r="E19" i="11"/>
  <c r="F19" i="11"/>
  <c r="H19" i="11"/>
  <c r="B20" i="11"/>
  <c r="C20" i="11"/>
  <c r="D20" i="11"/>
  <c r="E20" i="11"/>
  <c r="F20" i="11"/>
  <c r="H20" i="11"/>
  <c r="B21" i="11"/>
  <c r="C21" i="11"/>
  <c r="D21" i="11"/>
  <c r="E21" i="11"/>
  <c r="F21" i="11"/>
  <c r="H21" i="11"/>
  <c r="B22" i="11"/>
  <c r="C22" i="11"/>
  <c r="D22" i="11"/>
  <c r="E22" i="11"/>
  <c r="F22" i="11"/>
  <c r="H22" i="11"/>
  <c r="B23" i="11"/>
  <c r="C23" i="11"/>
  <c r="D23" i="11"/>
  <c r="E23" i="11"/>
  <c r="F23" i="11"/>
  <c r="H23" i="11"/>
  <c r="B24" i="11"/>
  <c r="C24" i="11"/>
  <c r="D24" i="11"/>
  <c r="E24" i="11"/>
  <c r="F24" i="11"/>
  <c r="H24" i="11"/>
  <c r="B25" i="11"/>
  <c r="C25" i="11"/>
  <c r="D25" i="11"/>
  <c r="E25" i="11"/>
  <c r="F25" i="11"/>
  <c r="H25" i="11"/>
  <c r="B26" i="11"/>
  <c r="C26" i="11"/>
  <c r="D26" i="11"/>
  <c r="E26" i="11"/>
  <c r="F26" i="11"/>
  <c r="H26" i="11"/>
  <c r="B27" i="11"/>
  <c r="C27" i="11"/>
  <c r="D27" i="11"/>
  <c r="E27" i="11"/>
  <c r="F27" i="11"/>
  <c r="H27" i="11"/>
  <c r="B28" i="11"/>
  <c r="C28" i="11"/>
  <c r="D28" i="11"/>
  <c r="E28" i="11"/>
  <c r="F28" i="11"/>
  <c r="H28" i="11"/>
  <c r="B29" i="11"/>
  <c r="C29" i="11"/>
  <c r="D29" i="11"/>
  <c r="E29" i="11"/>
  <c r="F29" i="11"/>
  <c r="H29" i="11"/>
  <c r="B30" i="11"/>
  <c r="C30" i="11"/>
  <c r="D30" i="11"/>
  <c r="E30" i="11"/>
  <c r="F30" i="11"/>
  <c r="H30" i="11"/>
  <c r="B31" i="11"/>
  <c r="C31" i="11"/>
  <c r="D31" i="11"/>
  <c r="E31" i="11"/>
  <c r="F31" i="11"/>
  <c r="H31" i="11"/>
  <c r="B32" i="11"/>
  <c r="C32" i="11"/>
  <c r="D32" i="11"/>
  <c r="E32" i="11"/>
  <c r="F32" i="11"/>
  <c r="H32" i="11"/>
  <c r="B33" i="11"/>
  <c r="C33" i="11"/>
  <c r="D33" i="11"/>
  <c r="E33" i="11"/>
  <c r="F33" i="11"/>
  <c r="H33" i="11"/>
  <c r="B34" i="11"/>
  <c r="C34" i="11"/>
  <c r="D34" i="11"/>
  <c r="E34" i="11"/>
  <c r="F34" i="11"/>
  <c r="H34" i="11"/>
  <c r="B35" i="11"/>
  <c r="C35" i="11"/>
  <c r="D35" i="11"/>
  <c r="E35" i="11"/>
  <c r="F35" i="11"/>
  <c r="H35" i="11"/>
  <c r="B36" i="11"/>
  <c r="C36" i="11"/>
  <c r="D36" i="11"/>
  <c r="E36" i="11"/>
  <c r="F36" i="11"/>
  <c r="H36" i="11"/>
  <c r="B37" i="11"/>
  <c r="C37" i="11"/>
  <c r="D37" i="11"/>
  <c r="E37" i="11"/>
  <c r="F37" i="11"/>
  <c r="H37" i="11"/>
  <c r="B38" i="11"/>
  <c r="C38" i="11"/>
  <c r="D38" i="11"/>
  <c r="E38" i="11"/>
  <c r="F38" i="11"/>
  <c r="H38" i="11"/>
  <c r="B39" i="11"/>
  <c r="C39" i="11"/>
  <c r="D39" i="11"/>
  <c r="E39" i="11"/>
  <c r="F39" i="11"/>
  <c r="H39" i="11"/>
  <c r="B40" i="11"/>
  <c r="C40" i="11"/>
  <c r="D40" i="11"/>
  <c r="E40" i="11"/>
  <c r="F40" i="11"/>
  <c r="H40" i="11"/>
  <c r="B41" i="11"/>
  <c r="C41" i="11"/>
  <c r="D41" i="11"/>
  <c r="E41" i="11"/>
  <c r="F41" i="11"/>
  <c r="H41" i="11"/>
  <c r="B42" i="11"/>
  <c r="C42" i="11"/>
  <c r="D42" i="11"/>
  <c r="E42" i="11"/>
  <c r="F42" i="11"/>
  <c r="H42" i="11"/>
  <c r="B43" i="11"/>
  <c r="C43" i="11"/>
  <c r="D43" i="11"/>
  <c r="E43" i="11"/>
  <c r="F43" i="11"/>
  <c r="H43" i="11"/>
  <c r="B44" i="11"/>
  <c r="C44" i="11"/>
  <c r="D44" i="11"/>
  <c r="E44" i="11"/>
  <c r="F44" i="11"/>
  <c r="H44" i="11"/>
  <c r="B45" i="11"/>
  <c r="C45" i="11"/>
  <c r="D45" i="11"/>
  <c r="E45" i="11"/>
  <c r="F45" i="11"/>
  <c r="H45" i="11"/>
  <c r="B46" i="11"/>
  <c r="C46" i="11"/>
  <c r="D46" i="11"/>
  <c r="E46" i="11"/>
  <c r="F46" i="11"/>
  <c r="H46" i="11"/>
  <c r="B47" i="11"/>
  <c r="C47" i="11"/>
  <c r="D47" i="11"/>
  <c r="E47" i="11"/>
  <c r="F47" i="11"/>
  <c r="H47" i="11"/>
  <c r="B48" i="11"/>
  <c r="C48" i="11"/>
  <c r="D48" i="11"/>
  <c r="E48" i="11"/>
  <c r="F48" i="11"/>
  <c r="H48" i="11"/>
  <c r="B49" i="11"/>
  <c r="C49" i="11"/>
  <c r="D49" i="11"/>
  <c r="E49" i="11"/>
  <c r="F49" i="11"/>
  <c r="H49" i="11"/>
  <c r="B50" i="11"/>
  <c r="C50" i="11"/>
  <c r="D50" i="11"/>
  <c r="E50" i="11"/>
  <c r="F50" i="11"/>
  <c r="H50" i="11"/>
  <c r="B51" i="11"/>
  <c r="C51" i="11"/>
  <c r="D51" i="11"/>
  <c r="E51" i="11"/>
  <c r="F51" i="11"/>
  <c r="H51" i="11"/>
  <c r="B52" i="11"/>
  <c r="C52" i="11"/>
  <c r="D52" i="11"/>
  <c r="E52" i="11"/>
  <c r="F52" i="11"/>
  <c r="H52" i="11"/>
  <c r="B53" i="11"/>
  <c r="C53" i="11"/>
  <c r="D53" i="11"/>
  <c r="E53" i="11"/>
  <c r="F53" i="11"/>
  <c r="H53" i="11"/>
  <c r="B54" i="11"/>
  <c r="C54" i="11"/>
  <c r="D54" i="11"/>
  <c r="E54" i="11"/>
  <c r="F54" i="11"/>
  <c r="H54" i="11"/>
  <c r="B55" i="11"/>
  <c r="C55" i="11"/>
  <c r="D55" i="11"/>
  <c r="E55" i="11"/>
  <c r="F55" i="11"/>
  <c r="H55" i="11"/>
  <c r="B56" i="11"/>
  <c r="C56" i="11"/>
  <c r="D56" i="11"/>
  <c r="E56" i="11"/>
  <c r="F56" i="11"/>
  <c r="H56" i="11"/>
  <c r="B57" i="11"/>
  <c r="C57" i="11"/>
  <c r="D57" i="11"/>
  <c r="E57" i="11"/>
  <c r="F57" i="11"/>
  <c r="H57" i="11"/>
  <c r="B58" i="11"/>
  <c r="C58" i="11"/>
  <c r="D58" i="11"/>
  <c r="E58" i="11"/>
  <c r="F58" i="11"/>
  <c r="H58" i="11"/>
  <c r="B59" i="11"/>
  <c r="C59" i="11"/>
  <c r="D59" i="11"/>
  <c r="E59" i="11"/>
  <c r="F59" i="11"/>
  <c r="H59" i="11"/>
  <c r="B60" i="11"/>
  <c r="C60" i="11"/>
  <c r="D60" i="11"/>
  <c r="E60" i="11"/>
  <c r="F60" i="11"/>
  <c r="H60" i="11"/>
  <c r="B61" i="11"/>
  <c r="C61" i="11"/>
  <c r="D61" i="11"/>
  <c r="E61" i="11"/>
  <c r="F61" i="11"/>
  <c r="H61" i="11"/>
  <c r="B62" i="11"/>
  <c r="C62" i="11"/>
  <c r="D62" i="11"/>
  <c r="E62" i="11"/>
  <c r="F62" i="11"/>
  <c r="H62" i="11"/>
  <c r="B63" i="11"/>
  <c r="C63" i="11"/>
  <c r="D63" i="11"/>
  <c r="E63" i="11"/>
  <c r="F63" i="11"/>
  <c r="H63" i="11"/>
  <c r="B64" i="11"/>
  <c r="C64" i="11"/>
  <c r="D64" i="11"/>
  <c r="E64" i="11"/>
  <c r="F64" i="11"/>
  <c r="H64" i="11"/>
  <c r="B65" i="11"/>
  <c r="C65" i="11"/>
  <c r="D65" i="11"/>
  <c r="E65" i="11"/>
  <c r="F65" i="11"/>
  <c r="H65" i="11"/>
  <c r="B66" i="11"/>
  <c r="C66" i="11"/>
  <c r="D66" i="11"/>
  <c r="E66" i="11"/>
  <c r="F66" i="11"/>
  <c r="H66" i="11"/>
  <c r="B67" i="11"/>
  <c r="C67" i="11"/>
  <c r="D67" i="11"/>
  <c r="E67" i="11"/>
  <c r="F67" i="11"/>
  <c r="H67" i="11"/>
  <c r="B68" i="11"/>
  <c r="C68" i="11"/>
  <c r="D68" i="11"/>
  <c r="E68" i="11"/>
  <c r="F68" i="11"/>
  <c r="H68" i="11"/>
  <c r="B69" i="11"/>
  <c r="C69" i="11"/>
  <c r="D69" i="11"/>
  <c r="E69" i="11"/>
  <c r="F69" i="11"/>
  <c r="H69" i="11"/>
  <c r="B70" i="11"/>
  <c r="C70" i="11"/>
  <c r="D70" i="11"/>
  <c r="E70" i="11"/>
  <c r="F70" i="11"/>
  <c r="H70" i="11"/>
  <c r="B71" i="11"/>
  <c r="C71" i="11"/>
  <c r="D71" i="11"/>
  <c r="E71" i="11"/>
  <c r="F71" i="11"/>
  <c r="H71" i="11"/>
  <c r="B72" i="11"/>
  <c r="C72" i="11"/>
  <c r="D72" i="11"/>
  <c r="E72" i="11"/>
  <c r="F72" i="11"/>
  <c r="H72" i="11"/>
  <c r="B73" i="11"/>
  <c r="C73" i="11"/>
  <c r="D73" i="11"/>
  <c r="E73" i="11"/>
  <c r="F73" i="11"/>
  <c r="H73" i="11"/>
  <c r="B74" i="11"/>
  <c r="C74" i="11"/>
  <c r="D74" i="11"/>
  <c r="E74" i="11"/>
  <c r="F74" i="11"/>
  <c r="H74" i="11"/>
  <c r="B75" i="11"/>
  <c r="C75" i="11"/>
  <c r="D75" i="11"/>
  <c r="E75" i="11"/>
  <c r="F75" i="11"/>
  <c r="H75" i="11"/>
  <c r="B76" i="11"/>
  <c r="C76" i="11"/>
  <c r="D76" i="11"/>
  <c r="E76" i="11"/>
  <c r="F76" i="11"/>
  <c r="H76" i="11"/>
  <c r="B77" i="11"/>
  <c r="C77" i="11"/>
  <c r="D77" i="11"/>
  <c r="E77" i="11"/>
  <c r="F77" i="11"/>
  <c r="H77" i="11"/>
  <c r="B78" i="11"/>
  <c r="C78" i="11"/>
  <c r="D78" i="11"/>
  <c r="E78" i="11"/>
  <c r="F78" i="11"/>
  <c r="H78" i="11"/>
  <c r="B79" i="11"/>
  <c r="C79" i="11"/>
  <c r="D79" i="11"/>
  <c r="E79" i="11"/>
  <c r="F79" i="11"/>
  <c r="H79" i="11"/>
  <c r="B80" i="11"/>
  <c r="C80" i="11"/>
  <c r="D80" i="11"/>
  <c r="E80" i="11"/>
  <c r="F80" i="11"/>
  <c r="H80" i="11"/>
  <c r="B81" i="11"/>
  <c r="C81" i="11"/>
  <c r="D81" i="11"/>
  <c r="E81" i="11"/>
  <c r="F81" i="11"/>
  <c r="H81" i="11"/>
  <c r="B82" i="11"/>
  <c r="C82" i="11"/>
  <c r="D82" i="11"/>
  <c r="E82" i="11"/>
  <c r="F82" i="11"/>
  <c r="H82" i="11"/>
  <c r="B83" i="11"/>
  <c r="C83" i="11"/>
  <c r="D83" i="11"/>
  <c r="E83" i="11"/>
  <c r="F83" i="11"/>
  <c r="H83" i="11"/>
  <c r="B84" i="11"/>
  <c r="C84" i="11"/>
  <c r="D84" i="11"/>
  <c r="E84" i="11"/>
  <c r="F84" i="11"/>
  <c r="H84" i="11"/>
  <c r="E14" i="1"/>
  <c r="B16" i="1"/>
  <c r="E16" i="1"/>
  <c r="B17" i="1"/>
  <c r="E17" i="1"/>
  <c r="B18" i="1"/>
  <c r="E18" i="1"/>
  <c r="B19" i="1"/>
  <c r="E19" i="1"/>
  <c r="B20" i="1"/>
  <c r="E20" i="1"/>
  <c r="B21" i="1"/>
  <c r="E21" i="1"/>
  <c r="B22" i="1"/>
  <c r="E22" i="1"/>
  <c r="B23" i="1"/>
  <c r="E23" i="1"/>
  <c r="B24" i="1"/>
  <c r="E24" i="1"/>
  <c r="B25" i="1"/>
  <c r="E25" i="1"/>
  <c r="B26" i="1"/>
  <c r="E26" i="1"/>
  <c r="B27" i="1"/>
  <c r="E27" i="1"/>
  <c r="B28" i="1"/>
  <c r="E28" i="1"/>
  <c r="B29" i="1"/>
  <c r="E29" i="1"/>
  <c r="B30" i="1"/>
  <c r="E30" i="1"/>
  <c r="B31" i="1"/>
  <c r="E31" i="1"/>
  <c r="B32" i="1"/>
  <c r="E32" i="1"/>
  <c r="B33" i="1"/>
  <c r="E33" i="1"/>
  <c r="B34" i="1"/>
  <c r="E34" i="1"/>
  <c r="B35" i="1"/>
  <c r="E35" i="1"/>
  <c r="B36" i="1"/>
  <c r="E36" i="1"/>
  <c r="B37" i="1"/>
  <c r="E37" i="1"/>
  <c r="B38" i="1"/>
  <c r="E38" i="1"/>
  <c r="B39" i="1"/>
  <c r="E39" i="1"/>
  <c r="B40" i="1"/>
  <c r="E40" i="1"/>
  <c r="B41" i="1"/>
  <c r="E41" i="1"/>
  <c r="B42" i="1"/>
  <c r="E42" i="1"/>
  <c r="B43" i="1"/>
  <c r="E43" i="1"/>
  <c r="B44" i="1"/>
  <c r="E44" i="1"/>
  <c r="B45" i="1"/>
  <c r="E45" i="1"/>
  <c r="B46" i="1"/>
  <c r="E46" i="1"/>
  <c r="B47" i="1"/>
  <c r="E47" i="1"/>
  <c r="B48" i="1"/>
  <c r="E48" i="1"/>
  <c r="B49" i="1"/>
  <c r="E49" i="1"/>
  <c r="B50" i="1"/>
  <c r="E50" i="1"/>
  <c r="B51" i="1"/>
  <c r="E51" i="1"/>
  <c r="B52" i="1"/>
  <c r="E52" i="1"/>
  <c r="B53" i="1"/>
  <c r="E53" i="1"/>
  <c r="B54" i="1"/>
  <c r="E54" i="1"/>
  <c r="B55" i="1"/>
  <c r="E55" i="1"/>
  <c r="B56" i="1"/>
  <c r="E56" i="1"/>
  <c r="B57" i="1"/>
  <c r="E57" i="1"/>
  <c r="B58" i="1"/>
  <c r="E58" i="1"/>
  <c r="B59" i="1"/>
  <c r="E59" i="1"/>
  <c r="B60" i="1"/>
  <c r="E60" i="1"/>
  <c r="B61" i="1"/>
  <c r="E61" i="1"/>
  <c r="B62" i="1"/>
  <c r="E62" i="1"/>
  <c r="B63" i="1"/>
  <c r="E63" i="1"/>
  <c r="B64" i="1"/>
  <c r="E64" i="1"/>
  <c r="B65" i="1"/>
  <c r="E65" i="1"/>
  <c r="B66" i="1"/>
  <c r="E66" i="1"/>
  <c r="B67" i="1"/>
  <c r="E67" i="1"/>
  <c r="B68" i="1"/>
  <c r="E68" i="1"/>
  <c r="B69" i="1"/>
  <c r="E69" i="1"/>
  <c r="B70" i="1"/>
  <c r="E70" i="1"/>
  <c r="B71" i="1"/>
  <c r="E71" i="1"/>
  <c r="B72" i="1"/>
  <c r="E72" i="1"/>
  <c r="B73" i="1"/>
  <c r="E73" i="1"/>
  <c r="B74" i="1"/>
  <c r="E74" i="1"/>
  <c r="B75" i="1"/>
  <c r="E75" i="1"/>
  <c r="B76" i="1"/>
  <c r="E76" i="1"/>
  <c r="B77" i="1"/>
  <c r="E77" i="1"/>
  <c r="B78" i="1"/>
  <c r="E78" i="1"/>
  <c r="B79" i="1"/>
  <c r="E79" i="1"/>
  <c r="B80" i="1"/>
  <c r="E80" i="1"/>
  <c r="B81" i="1"/>
  <c r="E81" i="1"/>
  <c r="B82" i="1"/>
  <c r="E82" i="1"/>
</calcChain>
</file>

<file path=xl/sharedStrings.xml><?xml version="1.0" encoding="utf-8"?>
<sst xmlns="http://schemas.openxmlformats.org/spreadsheetml/2006/main" count="91" uniqueCount="56">
  <si>
    <t>Element różniczkujący</t>
  </si>
  <si>
    <t>równanie:</t>
  </si>
  <si>
    <t xml:space="preserve">transmitancja operatorowa: </t>
  </si>
  <si>
    <r>
      <t>y=T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*(dx/dt)</t>
    </r>
  </si>
  <si>
    <r>
      <t>G(s)=T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*s</t>
    </r>
  </si>
  <si>
    <t xml:space="preserve">transmitancja widmowa: </t>
  </si>
  <si>
    <r>
      <t>G(j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)=T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*j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.</t>
    </r>
  </si>
  <si>
    <t>część rzeczywista:</t>
  </si>
  <si>
    <t>część urojona:</t>
  </si>
  <si>
    <r>
      <t>P(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)=0</t>
    </r>
  </si>
  <si>
    <r>
      <t>Q(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)=T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</t>
    </r>
    <r>
      <rPr>
        <b/>
        <sz val="14"/>
        <rFont val="Symbol"/>
        <family val="1"/>
        <charset val="2"/>
      </rPr>
      <t>w</t>
    </r>
  </si>
  <si>
    <t>Moduł:</t>
  </si>
  <si>
    <r>
      <t>M=(P(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+Q(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)</t>
    </r>
    <r>
      <rPr>
        <b/>
        <vertAlign val="superscript"/>
        <sz val="14"/>
        <rFont val="Arial CE"/>
        <family val="2"/>
        <charset val="238"/>
      </rPr>
      <t>1/2</t>
    </r>
  </si>
  <si>
    <r>
      <t>M=T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</t>
    </r>
    <r>
      <rPr>
        <b/>
        <sz val="14"/>
        <rFont val="Symbol"/>
        <family val="1"/>
        <charset val="2"/>
      </rPr>
      <t>w</t>
    </r>
  </si>
  <si>
    <t>Faza:</t>
  </si>
  <si>
    <r>
      <t>f</t>
    </r>
    <r>
      <rPr>
        <b/>
        <sz val="14"/>
        <rFont val="Arial CE"/>
        <charset val="238"/>
      </rPr>
      <t>=arctg(Q(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charset val="238"/>
      </rPr>
      <t>)/P(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charset val="238"/>
      </rPr>
      <t>))</t>
    </r>
  </si>
  <si>
    <r>
      <t>f</t>
    </r>
    <r>
      <rPr>
        <b/>
        <sz val="14"/>
        <rFont val="Arial CE"/>
        <charset val="238"/>
      </rPr>
      <t>=arctg(T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charset val="238"/>
      </rPr>
      <t>*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charset val="238"/>
      </rPr>
      <t>/0)</t>
    </r>
  </si>
  <si>
    <r>
      <t>f</t>
    </r>
    <r>
      <rPr>
        <b/>
        <sz val="14"/>
        <rFont val="Arial CE"/>
        <charset val="238"/>
      </rPr>
      <t>=arctg(nieskończoność</t>
    </r>
    <r>
      <rPr>
        <b/>
        <sz val="14"/>
        <rFont val="Arial CE"/>
        <charset val="238"/>
      </rPr>
      <t>)</t>
    </r>
  </si>
  <si>
    <r>
      <t>f</t>
    </r>
    <r>
      <rPr>
        <b/>
        <sz val="14"/>
        <rFont val="Arial CE"/>
        <charset val="238"/>
      </rPr>
      <t>=90</t>
    </r>
    <r>
      <rPr>
        <b/>
        <vertAlign val="superscript"/>
        <sz val="14"/>
        <rFont val="Arial CE"/>
        <family val="2"/>
        <charset val="238"/>
      </rPr>
      <t>o</t>
    </r>
  </si>
  <si>
    <t>f; Hz</t>
  </si>
  <si>
    <r>
      <t>w</t>
    </r>
    <r>
      <rPr>
        <b/>
        <sz val="12"/>
        <rFont val="Arial CE"/>
        <charset val="238"/>
      </rPr>
      <t>=2*</t>
    </r>
    <r>
      <rPr>
        <b/>
        <sz val="12"/>
        <rFont val="Symbol"/>
        <family val="1"/>
        <charset val="2"/>
      </rPr>
      <t>p</t>
    </r>
    <r>
      <rPr>
        <b/>
        <sz val="12"/>
        <rFont val="Arial CE"/>
        <charset val="238"/>
      </rPr>
      <t>*f</t>
    </r>
  </si>
  <si>
    <t>L(w)=20logM</t>
  </si>
  <si>
    <r>
      <t>f</t>
    </r>
    <r>
      <rPr>
        <b/>
        <sz val="12"/>
        <rFont val="Arial CE"/>
        <charset val="238"/>
      </rPr>
      <t>=arctg(T</t>
    </r>
    <r>
      <rPr>
        <b/>
        <vertAlign val="subscript"/>
        <sz val="12"/>
        <rFont val="Arial CE"/>
        <family val="2"/>
        <charset val="238"/>
      </rPr>
      <t>d</t>
    </r>
    <r>
      <rPr>
        <b/>
        <sz val="12"/>
        <rFont val="Arial CE"/>
        <charset val="238"/>
      </rPr>
      <t>*</t>
    </r>
    <r>
      <rPr>
        <b/>
        <sz val="12"/>
        <rFont val="Symbol"/>
        <family val="1"/>
        <charset val="2"/>
      </rPr>
      <t>w</t>
    </r>
    <r>
      <rPr>
        <b/>
        <sz val="12"/>
        <rFont val="Arial CE"/>
        <charset val="238"/>
      </rPr>
      <t xml:space="preserve">/0); </t>
    </r>
    <r>
      <rPr>
        <b/>
        <vertAlign val="superscript"/>
        <sz val="12"/>
        <rFont val="Arial CE"/>
        <family val="2"/>
        <charset val="238"/>
      </rPr>
      <t>o</t>
    </r>
  </si>
  <si>
    <t>M</t>
  </si>
  <si>
    <t>k=</t>
  </si>
  <si>
    <t>Parametry modelu:</t>
  </si>
  <si>
    <r>
      <t>w</t>
    </r>
    <r>
      <rPr>
        <b/>
        <vertAlign val="subscript"/>
        <sz val="12"/>
        <rFont val="Arial CE"/>
        <family val="2"/>
        <charset val="238"/>
      </rPr>
      <t>o=</t>
    </r>
  </si>
  <si>
    <r>
      <t>T=1/</t>
    </r>
    <r>
      <rPr>
        <b/>
        <sz val="12"/>
        <rFont val="Symbol"/>
        <family val="1"/>
        <charset val="2"/>
      </rPr>
      <t>w</t>
    </r>
    <r>
      <rPr>
        <b/>
        <vertAlign val="subscript"/>
        <sz val="12"/>
        <rFont val="Arial CE"/>
        <family val="2"/>
        <charset val="238"/>
      </rPr>
      <t>o</t>
    </r>
    <r>
      <rPr>
        <b/>
        <sz val="12"/>
        <rFont val="Arial CE"/>
        <family val="2"/>
        <charset val="238"/>
      </rPr>
      <t>=</t>
    </r>
  </si>
  <si>
    <t>(w niebieskie pola można wpisywać konkretne wartości- zależnie od danych doświadczalnych)</t>
  </si>
  <si>
    <r>
      <t>P(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</t>
    </r>
  </si>
  <si>
    <r>
      <t>Q(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</t>
    </r>
  </si>
  <si>
    <r>
      <t>f</t>
    </r>
    <r>
      <rPr>
        <b/>
        <sz val="14"/>
        <rFont val="Arial CE"/>
        <charset val="238"/>
      </rPr>
      <t>=arctg(-T</t>
    </r>
    <r>
      <rPr>
        <b/>
        <sz val="14"/>
        <rFont val="Arial CE"/>
        <charset val="238"/>
      </rPr>
      <t>*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charset val="238"/>
      </rPr>
      <t>)</t>
    </r>
  </si>
  <si>
    <r>
      <t>L(</t>
    </r>
    <r>
      <rPr>
        <b/>
        <sz val="12"/>
        <rFont val="Symbol"/>
        <family val="1"/>
        <charset val="2"/>
      </rPr>
      <t>w</t>
    </r>
    <r>
      <rPr>
        <b/>
        <sz val="12"/>
        <rFont val="Arial CE"/>
        <family val="2"/>
        <charset val="238"/>
      </rPr>
      <t>)=20*log(M)</t>
    </r>
  </si>
  <si>
    <r>
      <t>T</t>
    </r>
    <r>
      <rPr>
        <b/>
        <vertAlign val="subscript"/>
        <sz val="12"/>
        <rFont val="Arial CE"/>
        <family val="2"/>
        <charset val="238"/>
      </rPr>
      <t>d</t>
    </r>
    <r>
      <rPr>
        <b/>
        <sz val="12"/>
        <rFont val="Arial CE"/>
        <family val="2"/>
        <charset val="238"/>
      </rPr>
      <t>=1/</t>
    </r>
    <r>
      <rPr>
        <b/>
        <sz val="12"/>
        <rFont val="Symbol"/>
        <family val="1"/>
        <charset val="2"/>
      </rPr>
      <t>w</t>
    </r>
    <r>
      <rPr>
        <b/>
        <vertAlign val="subscript"/>
        <sz val="12"/>
        <rFont val="Arial CE"/>
        <family val="2"/>
        <charset val="238"/>
      </rPr>
      <t>o</t>
    </r>
    <r>
      <rPr>
        <b/>
        <sz val="12"/>
        <rFont val="Arial CE"/>
        <family val="2"/>
        <charset val="238"/>
      </rPr>
      <t>=</t>
    </r>
  </si>
  <si>
    <t>Element różniczkujący rzeczywisty może być traktowany jako szeregowe połączenie elementu różniczkującego idealnego oraz elementu inercyjnego I rzędu</t>
  </si>
  <si>
    <t>połączenie elementu różniczkującego idealnego oraz elementu inercyjnego I rzędu</t>
  </si>
  <si>
    <r>
      <t>T*dy/dt + y = 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*(dx/dt)</t>
    </r>
  </si>
  <si>
    <r>
      <t>G(s)=T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*s/(T*s+1)</t>
    </r>
  </si>
  <si>
    <r>
      <t>G(j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)=T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*j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/(T*j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+1)</t>
    </r>
  </si>
  <si>
    <r>
      <t>Q(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)=T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</t>
    </r>
    <r>
      <rPr>
        <b/>
        <sz val="14"/>
        <rFont val="Symbol"/>
        <family val="1"/>
        <charset val="2"/>
      </rPr>
      <t>w/(T</t>
    </r>
    <r>
      <rPr>
        <b/>
        <vertAlign val="superscript"/>
        <sz val="14"/>
        <rFont val="Symbol"/>
        <family val="1"/>
        <charset val="2"/>
      </rPr>
      <t>2</t>
    </r>
    <r>
      <rPr>
        <b/>
        <sz val="14"/>
        <rFont val="Symbol"/>
        <family val="1"/>
        <charset val="2"/>
      </rPr>
      <t>*w</t>
    </r>
    <r>
      <rPr>
        <b/>
        <vertAlign val="superscript"/>
        <sz val="14"/>
        <rFont val="Symbol"/>
        <family val="1"/>
        <charset val="2"/>
      </rPr>
      <t>2</t>
    </r>
    <r>
      <rPr>
        <b/>
        <sz val="14"/>
        <rFont val="Symbol"/>
        <family val="1"/>
        <charset val="2"/>
      </rPr>
      <t>+1)</t>
    </r>
  </si>
  <si>
    <r>
      <t>w</t>
    </r>
    <r>
      <rPr>
        <b/>
        <vertAlign val="subscript"/>
        <sz val="12"/>
        <rFont val="Arial CE"/>
        <family val="2"/>
        <charset val="238"/>
      </rPr>
      <t>d</t>
    </r>
    <r>
      <rPr>
        <b/>
        <sz val="12"/>
        <rFont val="Arial CE"/>
        <family val="2"/>
        <charset val="238"/>
      </rPr>
      <t>=</t>
    </r>
  </si>
  <si>
    <r>
      <t>w</t>
    </r>
    <r>
      <rPr>
        <b/>
        <vertAlign val="subscript"/>
        <sz val="12"/>
        <rFont val="Arial CE"/>
        <family val="2"/>
        <charset val="238"/>
      </rPr>
      <t>o</t>
    </r>
    <r>
      <rPr>
        <b/>
        <sz val="12"/>
        <rFont val="Arial CE"/>
        <family val="2"/>
        <charset val="238"/>
      </rPr>
      <t>=</t>
    </r>
  </si>
  <si>
    <r>
      <t>T</t>
    </r>
    <r>
      <rPr>
        <b/>
        <vertAlign val="subscript"/>
        <sz val="12"/>
        <rFont val="Arial CE"/>
        <family val="2"/>
        <charset val="238"/>
      </rPr>
      <t>d</t>
    </r>
    <r>
      <rPr>
        <b/>
        <sz val="12"/>
        <rFont val="Arial CE"/>
        <family val="2"/>
        <charset val="238"/>
      </rPr>
      <t>=1/</t>
    </r>
    <r>
      <rPr>
        <b/>
        <sz val="12"/>
        <rFont val="Symbol"/>
        <family val="1"/>
        <charset val="2"/>
      </rPr>
      <t>w</t>
    </r>
    <r>
      <rPr>
        <b/>
        <vertAlign val="subscript"/>
        <sz val="12"/>
        <rFont val="Arial CE"/>
        <family val="2"/>
        <charset val="238"/>
      </rPr>
      <t>d</t>
    </r>
    <r>
      <rPr>
        <b/>
        <sz val="12"/>
        <rFont val="Arial CE"/>
        <family val="2"/>
        <charset val="238"/>
      </rPr>
      <t>=</t>
    </r>
  </si>
  <si>
    <r>
      <t>P(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)=T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*T*</t>
    </r>
    <r>
      <rPr>
        <b/>
        <sz val="14"/>
        <rFont val="Symbol"/>
        <family val="1"/>
        <charset val="2"/>
      </rPr>
      <t>w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/(T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*</t>
    </r>
    <r>
      <rPr>
        <b/>
        <sz val="14"/>
        <rFont val="Symbol"/>
        <family val="1"/>
        <charset val="2"/>
      </rPr>
      <t>w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+1)</t>
    </r>
  </si>
  <si>
    <r>
      <t>f</t>
    </r>
    <r>
      <rPr>
        <b/>
        <sz val="14"/>
        <rFont val="Arial CE"/>
        <charset val="238"/>
      </rPr>
      <t>=arctg(1/T*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charset val="238"/>
      </rPr>
      <t>)</t>
    </r>
  </si>
  <si>
    <r>
      <t>M=((T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*T*</t>
    </r>
    <r>
      <rPr>
        <b/>
        <sz val="14"/>
        <rFont val="Symbol"/>
        <family val="1"/>
        <charset val="2"/>
      </rPr>
      <t>w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/(T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*</t>
    </r>
    <r>
      <rPr>
        <b/>
        <sz val="14"/>
        <rFont val="Symbol"/>
        <family val="1"/>
        <charset val="2"/>
      </rPr>
      <t>w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+1))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+(T</t>
    </r>
    <r>
      <rPr>
        <b/>
        <vertAlign val="subscript"/>
        <sz val="14"/>
        <rFont val="Arial CE"/>
        <family val="2"/>
        <charset val="238"/>
      </rPr>
      <t>d</t>
    </r>
    <r>
      <rPr>
        <b/>
        <sz val="14"/>
        <rFont val="Arial CE"/>
        <family val="2"/>
        <charset val="238"/>
      </rPr>
      <t>*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/(T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*</t>
    </r>
    <r>
      <rPr>
        <b/>
        <sz val="14"/>
        <rFont val="Symbol"/>
        <family val="1"/>
        <charset val="2"/>
      </rPr>
      <t>w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+1))</t>
    </r>
    <r>
      <rPr>
        <b/>
        <vertAlign val="superscript"/>
        <sz val="14"/>
        <rFont val="Arial CE"/>
        <family val="2"/>
        <charset val="238"/>
      </rPr>
      <t>2</t>
    </r>
    <r>
      <rPr>
        <b/>
        <sz val="14"/>
        <rFont val="Arial CE"/>
        <family val="2"/>
        <charset val="238"/>
      </rPr>
      <t>)</t>
    </r>
    <r>
      <rPr>
        <b/>
        <vertAlign val="superscript"/>
        <sz val="14"/>
        <rFont val="Arial CE"/>
        <family val="2"/>
        <charset val="238"/>
      </rPr>
      <t>1/2</t>
    </r>
  </si>
  <si>
    <t>Element całkujący</t>
  </si>
  <si>
    <r>
      <t>arctg(-nieskończoność)=-</t>
    </r>
    <r>
      <rPr>
        <b/>
        <sz val="14"/>
        <rFont val="Symbol"/>
        <family val="1"/>
        <charset val="2"/>
      </rPr>
      <t>p</t>
    </r>
    <r>
      <rPr>
        <b/>
        <sz val="14"/>
        <rFont val="Arial CE"/>
        <family val="2"/>
        <charset val="238"/>
      </rPr>
      <t>/2</t>
    </r>
  </si>
  <si>
    <t>opracował:</t>
  </si>
  <si>
    <t>dr inż.. Krzysztof Smyksy</t>
  </si>
  <si>
    <r>
      <t>T</t>
    </r>
    <r>
      <rPr>
        <b/>
        <vertAlign val="subscript"/>
        <sz val="14"/>
        <rFont val="Arial CE"/>
        <family val="2"/>
        <charset val="238"/>
      </rPr>
      <t>i</t>
    </r>
    <r>
      <rPr>
        <b/>
        <sz val="14"/>
        <rFont val="Arial CE"/>
        <family val="2"/>
        <charset val="238"/>
      </rPr>
      <t>*dy/dt =k*x</t>
    </r>
  </si>
  <si>
    <r>
      <t>G(s)=k/(T</t>
    </r>
    <r>
      <rPr>
        <b/>
        <vertAlign val="subscript"/>
        <sz val="14"/>
        <rFont val="Arial CE"/>
        <family val="2"/>
        <charset val="238"/>
      </rPr>
      <t>i</t>
    </r>
    <r>
      <rPr>
        <b/>
        <sz val="14"/>
        <rFont val="Arial CE"/>
        <family val="2"/>
        <charset val="238"/>
      </rPr>
      <t>*s)</t>
    </r>
  </si>
  <si>
    <r>
      <t>G(j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)=k/(T*j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</t>
    </r>
  </si>
  <si>
    <r>
      <t>Q(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)=-k</t>
    </r>
    <r>
      <rPr>
        <b/>
        <sz val="14"/>
        <rFont val="Symbol"/>
        <family val="1"/>
        <charset val="2"/>
      </rPr>
      <t>/(</t>
    </r>
    <r>
      <rPr>
        <b/>
        <sz val="14"/>
        <rFont val="Arial CE"/>
        <family val="2"/>
        <charset val="238"/>
      </rPr>
      <t>T</t>
    </r>
    <r>
      <rPr>
        <b/>
        <vertAlign val="subscript"/>
        <sz val="14"/>
        <rFont val="Arial CE"/>
        <family val="2"/>
        <charset val="238"/>
      </rPr>
      <t>i</t>
    </r>
    <r>
      <rPr>
        <b/>
        <sz val="14"/>
        <rFont val="Symbol"/>
        <family val="1"/>
        <charset val="2"/>
      </rPr>
      <t>*w)</t>
    </r>
  </si>
  <si>
    <r>
      <t>M=k/(T</t>
    </r>
    <r>
      <rPr>
        <b/>
        <vertAlign val="subscript"/>
        <sz val="14"/>
        <rFont val="Arial CE"/>
        <family val="2"/>
        <charset val="238"/>
      </rPr>
      <t>i</t>
    </r>
    <r>
      <rPr>
        <b/>
        <sz val="14"/>
        <rFont val="Arial CE"/>
        <family val="2"/>
        <charset val="238"/>
      </rPr>
      <t>*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family val="2"/>
        <charset val="238"/>
      </rPr>
      <t>)</t>
    </r>
  </si>
  <si>
    <r>
      <t>f</t>
    </r>
    <r>
      <rPr>
        <b/>
        <sz val="14"/>
        <rFont val="Arial CE"/>
        <charset val="238"/>
      </rPr>
      <t>=arctg((-k/T</t>
    </r>
    <r>
      <rPr>
        <b/>
        <vertAlign val="subscript"/>
        <sz val="14"/>
        <rFont val="Arial CE"/>
        <family val="2"/>
        <charset val="238"/>
      </rPr>
      <t>i</t>
    </r>
    <r>
      <rPr>
        <b/>
        <sz val="14"/>
        <rFont val="Arial CE"/>
        <charset val="238"/>
      </rPr>
      <t>*</t>
    </r>
    <r>
      <rPr>
        <b/>
        <sz val="14"/>
        <rFont val="Symbol"/>
        <family val="1"/>
        <charset val="2"/>
      </rPr>
      <t>w</t>
    </r>
    <r>
      <rPr>
        <b/>
        <sz val="14"/>
        <rFont val="Arial CE"/>
        <charset val="238"/>
      </rPr>
      <t>)/0)=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</si>
</sst>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vertAlign val="subscript"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vertAlign val="subscript"/>
      <sz val="14"/>
      <name val="Arial CE"/>
      <family val="2"/>
      <charset val="238"/>
    </font>
    <font>
      <b/>
      <sz val="14"/>
      <name val="Symbol"/>
      <family val="1"/>
      <charset val="2"/>
    </font>
    <font>
      <b/>
      <vertAlign val="superscript"/>
      <sz val="14"/>
      <name val="Arial CE"/>
      <family val="2"/>
      <charset val="238"/>
    </font>
    <font>
      <b/>
      <sz val="14"/>
      <name val="Arial CE"/>
      <charset val="238"/>
    </font>
    <font>
      <b/>
      <sz val="12"/>
      <name val="Symbol"/>
      <family val="1"/>
      <charset val="2"/>
    </font>
    <font>
      <b/>
      <sz val="12"/>
      <name val="Arial CE"/>
      <charset val="238"/>
    </font>
    <font>
      <sz val="12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2"/>
      <name val="Arial CE"/>
      <family val="2"/>
      <charset val="238"/>
    </font>
    <font>
      <b/>
      <vertAlign val="superscript"/>
      <sz val="14"/>
      <name val="Symbol"/>
      <family val="1"/>
      <charset val="2"/>
    </font>
    <font>
      <b/>
      <sz val="10"/>
      <name val="Symbol"/>
      <family val="1"/>
      <charset val="2"/>
    </font>
    <font>
      <sz val="10"/>
      <color indexed="8"/>
      <name val="Arial CE"/>
    </font>
    <font>
      <sz val="14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ck">
        <color indexed="57"/>
      </top>
      <bottom/>
      <diagonal/>
    </border>
    <border>
      <left style="thick">
        <color indexed="57"/>
      </left>
      <right/>
      <top style="thick">
        <color indexed="57"/>
      </top>
      <bottom style="thick">
        <color indexed="57"/>
      </bottom>
      <diagonal/>
    </border>
    <border>
      <left/>
      <right/>
      <top style="thick">
        <color indexed="57"/>
      </top>
      <bottom style="thick">
        <color indexed="57"/>
      </bottom>
      <diagonal/>
    </border>
    <border>
      <left/>
      <right style="thick">
        <color indexed="57"/>
      </right>
      <top style="thick">
        <color indexed="57"/>
      </top>
      <bottom style="thick">
        <color indexed="57"/>
      </bottom>
      <diagonal/>
    </border>
    <border>
      <left style="thick">
        <color indexed="57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/>
    <xf numFmtId="0" fontId="3" fillId="0" borderId="0" xfId="0" applyFont="1"/>
    <xf numFmtId="0" fontId="5" fillId="0" borderId="0" xfId="0" applyFont="1" applyAlignment="1"/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5" fillId="2" borderId="1" xfId="0" applyFont="1" applyFill="1" applyBorder="1" applyAlignment="1"/>
    <xf numFmtId="0" fontId="5" fillId="0" borderId="0" xfId="0" applyFont="1" applyBorder="1" applyAlignment="1"/>
    <xf numFmtId="0" fontId="0" fillId="0" borderId="0" xfId="0" applyBorder="1" applyAlignment="1"/>
    <xf numFmtId="0" fontId="8" fillId="0" borderId="0" xfId="0" applyFont="1" applyAlignment="1"/>
    <xf numFmtId="0" fontId="10" fillId="0" borderId="0" xfId="0" applyFont="1" applyAlignment="1"/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/>
    <xf numFmtId="0" fontId="15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2" borderId="0" xfId="0" applyFont="1" applyFill="1"/>
    <xf numFmtId="0" fontId="3" fillId="0" borderId="0" xfId="0" applyFont="1" applyAlignment="1"/>
    <xf numFmtId="0" fontId="2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5" borderId="0" xfId="0" applyFont="1" applyFill="1"/>
    <xf numFmtId="0" fontId="0" fillId="0" borderId="0" xfId="0" applyFill="1"/>
    <xf numFmtId="0" fontId="3" fillId="0" borderId="0" xfId="0" applyFont="1" applyFill="1"/>
    <xf numFmtId="0" fontId="2" fillId="0" borderId="0" xfId="0" applyFont="1" applyFill="1"/>
    <xf numFmtId="0" fontId="8" fillId="0" borderId="0" xfId="0" applyFont="1" applyFill="1" applyAlignment="1"/>
    <xf numFmtId="0" fontId="10" fillId="0" borderId="0" xfId="0" applyFont="1" applyFill="1" applyAlignment="1"/>
    <xf numFmtId="0" fontId="0" fillId="0" borderId="0" xfId="0" applyFill="1" applyAlignment="1"/>
    <xf numFmtId="0" fontId="2" fillId="3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18" fillId="0" borderId="0" xfId="0" applyFont="1" applyAlignment="1"/>
    <xf numFmtId="0" fontId="8" fillId="6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6" borderId="0" xfId="0" applyFill="1"/>
    <xf numFmtId="0" fontId="20" fillId="6" borderId="0" xfId="0" applyFont="1" applyFill="1"/>
    <xf numFmtId="0" fontId="6" fillId="0" borderId="0" xfId="0" applyFont="1" applyAlignment="1"/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/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0" fontId="5" fillId="2" borderId="4" xfId="0" applyFont="1" applyFill="1" applyBorder="1" applyAlignment="1"/>
    <xf numFmtId="0" fontId="5" fillId="0" borderId="1" xfId="0" applyFont="1" applyBorder="1" applyAlignment="1"/>
    <xf numFmtId="0" fontId="0" fillId="0" borderId="1" xfId="0" applyBorder="1" applyAlignment="1"/>
    <xf numFmtId="0" fontId="6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5" xfId="0" applyFont="1" applyFill="1" applyBorder="1" applyAlignment="1"/>
    <xf numFmtId="0" fontId="5" fillId="2" borderId="0" xfId="0" applyFon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chartsheet" Target="chartsheets/sheet9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8.xml"/><Relationship Id="rId17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theme" Target="theme/theme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7.xml"/><Relationship Id="rId5" Type="http://schemas.openxmlformats.org/officeDocument/2006/relationships/worksheet" Target="worksheets/sheet1.xml"/><Relationship Id="rId15" Type="http://schemas.openxmlformats.org/officeDocument/2006/relationships/worksheet" Target="worksheets/sheet5.xml"/><Relationship Id="rId10" Type="http://schemas.openxmlformats.org/officeDocument/2006/relationships/worksheet" Target="worksheets/sheet4.xml"/><Relationship Id="rId19" Type="http://schemas.openxmlformats.org/officeDocument/2006/relationships/calcChain" Target="calcChain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3.xml"/><Relationship Id="rId14" Type="http://schemas.openxmlformats.org/officeDocument/2006/relationships/chartsheet" Target="chartsheets/sheet1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545454545454544E-2"/>
          <c:y val="4.060913705583756E-2"/>
          <c:w val="0.89049586776859502"/>
          <c:h val="0.8375634517766497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Całkujący!$H$18:$H$84</c:f>
              <c:numCache>
                <c:formatCode>General</c:formatCode>
                <c:ptCount val="67"/>
                <c:pt idx="0">
                  <c:v>-90</c:v>
                </c:pt>
                <c:pt idx="1">
                  <c:v>-90</c:v>
                </c:pt>
                <c:pt idx="2">
                  <c:v>-90</c:v>
                </c:pt>
                <c:pt idx="3">
                  <c:v>-90</c:v>
                </c:pt>
                <c:pt idx="4">
                  <c:v>-90</c:v>
                </c:pt>
                <c:pt idx="5">
                  <c:v>-90</c:v>
                </c:pt>
                <c:pt idx="6">
                  <c:v>-90</c:v>
                </c:pt>
                <c:pt idx="7">
                  <c:v>-90</c:v>
                </c:pt>
                <c:pt idx="8">
                  <c:v>-90</c:v>
                </c:pt>
                <c:pt idx="9">
                  <c:v>-90</c:v>
                </c:pt>
                <c:pt idx="10">
                  <c:v>-90</c:v>
                </c:pt>
                <c:pt idx="11">
                  <c:v>-90</c:v>
                </c:pt>
                <c:pt idx="12">
                  <c:v>-90</c:v>
                </c:pt>
                <c:pt idx="13">
                  <c:v>-90</c:v>
                </c:pt>
                <c:pt idx="14">
                  <c:v>-90</c:v>
                </c:pt>
                <c:pt idx="15">
                  <c:v>-90</c:v>
                </c:pt>
                <c:pt idx="16">
                  <c:v>-90</c:v>
                </c:pt>
                <c:pt idx="17">
                  <c:v>-90</c:v>
                </c:pt>
                <c:pt idx="18">
                  <c:v>-90</c:v>
                </c:pt>
                <c:pt idx="19">
                  <c:v>-90</c:v>
                </c:pt>
                <c:pt idx="20">
                  <c:v>-90</c:v>
                </c:pt>
                <c:pt idx="21">
                  <c:v>-90</c:v>
                </c:pt>
                <c:pt idx="22">
                  <c:v>-90</c:v>
                </c:pt>
                <c:pt idx="23">
                  <c:v>-90</c:v>
                </c:pt>
                <c:pt idx="24">
                  <c:v>-90</c:v>
                </c:pt>
                <c:pt idx="25">
                  <c:v>-90</c:v>
                </c:pt>
                <c:pt idx="26">
                  <c:v>-90</c:v>
                </c:pt>
                <c:pt idx="27">
                  <c:v>-90</c:v>
                </c:pt>
                <c:pt idx="28">
                  <c:v>-90</c:v>
                </c:pt>
                <c:pt idx="29">
                  <c:v>-90</c:v>
                </c:pt>
                <c:pt idx="30">
                  <c:v>-90</c:v>
                </c:pt>
                <c:pt idx="31">
                  <c:v>-90</c:v>
                </c:pt>
                <c:pt idx="32">
                  <c:v>-90</c:v>
                </c:pt>
                <c:pt idx="33">
                  <c:v>-90</c:v>
                </c:pt>
                <c:pt idx="34">
                  <c:v>-90</c:v>
                </c:pt>
                <c:pt idx="35">
                  <c:v>-90</c:v>
                </c:pt>
                <c:pt idx="36">
                  <c:v>-90</c:v>
                </c:pt>
                <c:pt idx="37">
                  <c:v>-90</c:v>
                </c:pt>
                <c:pt idx="38">
                  <c:v>-90</c:v>
                </c:pt>
                <c:pt idx="39">
                  <c:v>-90</c:v>
                </c:pt>
                <c:pt idx="40">
                  <c:v>-90</c:v>
                </c:pt>
                <c:pt idx="41">
                  <c:v>-90</c:v>
                </c:pt>
                <c:pt idx="42">
                  <c:v>-90</c:v>
                </c:pt>
                <c:pt idx="43">
                  <c:v>-90</c:v>
                </c:pt>
                <c:pt idx="44">
                  <c:v>-90</c:v>
                </c:pt>
                <c:pt idx="45">
                  <c:v>-90</c:v>
                </c:pt>
                <c:pt idx="46">
                  <c:v>-90</c:v>
                </c:pt>
                <c:pt idx="47">
                  <c:v>-90</c:v>
                </c:pt>
                <c:pt idx="48">
                  <c:v>-90</c:v>
                </c:pt>
                <c:pt idx="49">
                  <c:v>-90</c:v>
                </c:pt>
                <c:pt idx="50">
                  <c:v>-90</c:v>
                </c:pt>
                <c:pt idx="51">
                  <c:v>-90</c:v>
                </c:pt>
                <c:pt idx="52">
                  <c:v>-90</c:v>
                </c:pt>
                <c:pt idx="53">
                  <c:v>-90</c:v>
                </c:pt>
                <c:pt idx="54">
                  <c:v>-90</c:v>
                </c:pt>
                <c:pt idx="55">
                  <c:v>-90</c:v>
                </c:pt>
                <c:pt idx="56">
                  <c:v>-90</c:v>
                </c:pt>
                <c:pt idx="57">
                  <c:v>-90</c:v>
                </c:pt>
                <c:pt idx="58">
                  <c:v>-90</c:v>
                </c:pt>
                <c:pt idx="59">
                  <c:v>-90</c:v>
                </c:pt>
                <c:pt idx="60">
                  <c:v>-90</c:v>
                </c:pt>
                <c:pt idx="61">
                  <c:v>-90</c:v>
                </c:pt>
                <c:pt idx="62">
                  <c:v>-90</c:v>
                </c:pt>
                <c:pt idx="63">
                  <c:v>-90</c:v>
                </c:pt>
                <c:pt idx="64">
                  <c:v>-90</c:v>
                </c:pt>
                <c:pt idx="65">
                  <c:v>-90</c:v>
                </c:pt>
                <c:pt idx="66">
                  <c:v>-90</c:v>
                </c:pt>
              </c:numCache>
            </c:numRef>
          </c:xVal>
          <c:yVal>
            <c:numRef>
              <c:f>Całkujący!$F$18:$F$84</c:f>
              <c:numCache>
                <c:formatCode>General</c:formatCode>
                <c:ptCount val="67"/>
                <c:pt idx="0">
                  <c:v>24.036402632837696</c:v>
                </c:pt>
                <c:pt idx="1">
                  <c:v>20.514577451724072</c:v>
                </c:pt>
                <c:pt idx="2">
                  <c:v>18.015802719558074</c:v>
                </c:pt>
                <c:pt idx="3">
                  <c:v>16.077602459396946</c:v>
                </c:pt>
                <c:pt idx="4">
                  <c:v>14.493977538444449</c:v>
                </c:pt>
                <c:pt idx="5">
                  <c:v>11.995202806278451</c:v>
                </c:pt>
                <c:pt idx="6">
                  <c:v>10.057002546117324</c:v>
                </c:pt>
                <c:pt idx="7">
                  <c:v>8.4733776251648258</c:v>
                </c:pt>
                <c:pt idx="8">
                  <c:v>7.1344418325525618</c:v>
                </c:pt>
                <c:pt idx="9">
                  <c:v>5.9746028929988269</c:v>
                </c:pt>
                <c:pt idx="10">
                  <c:v>4.9515524440512024</c:v>
                </c:pt>
                <c:pt idx="11">
                  <c:v>4.0364026328377003</c:v>
                </c:pt>
                <c:pt idx="12">
                  <c:v>0.51457745172407376</c:v>
                </c:pt>
                <c:pt idx="13">
                  <c:v>-1.9841972804419241</c:v>
                </c:pt>
                <c:pt idx="14">
                  <c:v>-3.9223975406030527</c:v>
                </c:pt>
                <c:pt idx="15">
                  <c:v>-5.50602246155555</c:v>
                </c:pt>
                <c:pt idx="16">
                  <c:v>-8.0047971937215472</c:v>
                </c:pt>
                <c:pt idx="17">
                  <c:v>-9.9429974538826773</c:v>
                </c:pt>
                <c:pt idx="18">
                  <c:v>-11.526622374835174</c:v>
                </c:pt>
                <c:pt idx="19">
                  <c:v>-12.865558167447437</c:v>
                </c:pt>
                <c:pt idx="20">
                  <c:v>-14.025397107001172</c:v>
                </c:pt>
                <c:pt idx="21">
                  <c:v>-15.048447555948798</c:v>
                </c:pt>
                <c:pt idx="22">
                  <c:v>-15.963597367162301</c:v>
                </c:pt>
                <c:pt idx="23">
                  <c:v>-19.485422548275928</c:v>
                </c:pt>
                <c:pt idx="24">
                  <c:v>-21.984197280441926</c:v>
                </c:pt>
                <c:pt idx="25">
                  <c:v>-23.922397540603054</c:v>
                </c:pt>
                <c:pt idx="26">
                  <c:v>-25.506022461555553</c:v>
                </c:pt>
                <c:pt idx="27">
                  <c:v>-28.004797193721551</c:v>
                </c:pt>
                <c:pt idx="28">
                  <c:v>-29.942997453882679</c:v>
                </c:pt>
                <c:pt idx="29">
                  <c:v>-31.526622374835171</c:v>
                </c:pt>
                <c:pt idx="30">
                  <c:v>-32.865558167447439</c:v>
                </c:pt>
                <c:pt idx="31">
                  <c:v>-34.025397107001176</c:v>
                </c:pt>
                <c:pt idx="32">
                  <c:v>-35.048447555948798</c:v>
                </c:pt>
                <c:pt idx="33">
                  <c:v>-35.963597367162301</c:v>
                </c:pt>
                <c:pt idx="34">
                  <c:v>-39.485422548275928</c:v>
                </c:pt>
                <c:pt idx="35">
                  <c:v>-41.984197280441926</c:v>
                </c:pt>
                <c:pt idx="36">
                  <c:v>-43.922397540603058</c:v>
                </c:pt>
                <c:pt idx="37">
                  <c:v>-45.506022461555553</c:v>
                </c:pt>
                <c:pt idx="38">
                  <c:v>-48.004797193721551</c:v>
                </c:pt>
                <c:pt idx="39">
                  <c:v>-49.942997453882676</c:v>
                </c:pt>
                <c:pt idx="40">
                  <c:v>-51.526622374835178</c:v>
                </c:pt>
                <c:pt idx="41">
                  <c:v>-52.865558167447439</c:v>
                </c:pt>
                <c:pt idx="42">
                  <c:v>-54.025397107001176</c:v>
                </c:pt>
                <c:pt idx="43">
                  <c:v>-55.048447555948798</c:v>
                </c:pt>
                <c:pt idx="44">
                  <c:v>-55.963597367162301</c:v>
                </c:pt>
                <c:pt idx="45">
                  <c:v>-59.485422548275928</c:v>
                </c:pt>
                <c:pt idx="46">
                  <c:v>-61.984197280441926</c:v>
                </c:pt>
                <c:pt idx="47">
                  <c:v>-63.92239754060305</c:v>
                </c:pt>
                <c:pt idx="48">
                  <c:v>-65.506022461555546</c:v>
                </c:pt>
                <c:pt idx="49">
                  <c:v>-68.004797193721544</c:v>
                </c:pt>
                <c:pt idx="50">
                  <c:v>-69.942997453882668</c:v>
                </c:pt>
                <c:pt idx="51">
                  <c:v>-71.526622374835171</c:v>
                </c:pt>
                <c:pt idx="52">
                  <c:v>-72.865558167447432</c:v>
                </c:pt>
                <c:pt idx="53">
                  <c:v>-74.025397107001169</c:v>
                </c:pt>
                <c:pt idx="54">
                  <c:v>-75.048447555948798</c:v>
                </c:pt>
                <c:pt idx="55">
                  <c:v>-75.963597367162293</c:v>
                </c:pt>
                <c:pt idx="56">
                  <c:v>-79.48542254827592</c:v>
                </c:pt>
                <c:pt idx="57">
                  <c:v>-81.984197280441933</c:v>
                </c:pt>
                <c:pt idx="58">
                  <c:v>-83.922397540603058</c:v>
                </c:pt>
                <c:pt idx="59">
                  <c:v>-85.506022461555546</c:v>
                </c:pt>
                <c:pt idx="60">
                  <c:v>-88.004797193721544</c:v>
                </c:pt>
                <c:pt idx="61">
                  <c:v>-89.942997453882683</c:v>
                </c:pt>
                <c:pt idx="62">
                  <c:v>-91.526622374835171</c:v>
                </c:pt>
                <c:pt idx="63">
                  <c:v>-92.865558167447432</c:v>
                </c:pt>
                <c:pt idx="64">
                  <c:v>-94.025397107001169</c:v>
                </c:pt>
                <c:pt idx="65">
                  <c:v>-95.048447555948798</c:v>
                </c:pt>
                <c:pt idx="66">
                  <c:v>-95.963597367162308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71808"/>
        <c:axId val="73674112"/>
      </c:scatterChart>
      <c:valAx>
        <c:axId val="73671808"/>
        <c:scaling>
          <c:orientation val="minMax"/>
          <c:max val="0"/>
          <c:min val="-100"/>
        </c:scaling>
        <c:delete val="0"/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minorGridlines>
          <c:spPr>
            <a:ln w="12700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f; </a:t>
                </a:r>
                <a:r>
                  <a:rPr lang="en-US" sz="1800" b="1" i="0" u="none" strike="noStrike" baseline="30000">
                    <a:solidFill>
                      <a:srgbClr val="000000"/>
                    </a:solidFill>
                    <a:latin typeface="Symbol"/>
                  </a:rPr>
                  <a:t>o</a:t>
                </a:r>
              </a:p>
            </c:rich>
          </c:tx>
          <c:layout>
            <c:manualLayout>
              <c:xMode val="edge"/>
              <c:yMode val="edge"/>
              <c:x val="0.50103307086614168"/>
              <c:y val="0.90186122251577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73674112"/>
        <c:crosses val="autoZero"/>
        <c:crossBetween val="midCat"/>
        <c:minorUnit val="5"/>
      </c:valAx>
      <c:valAx>
        <c:axId val="73674112"/>
        <c:scaling>
          <c:orientation val="minMax"/>
          <c:max val="30"/>
          <c:min val="-100"/>
        </c:scaling>
        <c:delete val="0"/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L(</a:t>
                </a:r>
                <a:r>
                  <a:rPr lang="en-US" sz="1800" b="1" i="0" u="none" strike="noStrike" baseline="30000">
                    <a:solidFill>
                      <a:srgbClr val="000000"/>
                    </a:solidFill>
                    <a:latin typeface="Symbol"/>
                    <a:cs typeface="Arial"/>
                  </a:rPr>
                  <a:t> w</a:t>
                </a:r>
                <a:r>
                  <a:rPr lang="en-US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); dB</a:t>
                </a:r>
              </a:p>
            </c:rich>
          </c:tx>
          <c:layout>
            <c:manualLayout>
              <c:xMode val="edge"/>
              <c:yMode val="edge"/>
              <c:x val="1.1363662875473898E-2"/>
              <c:y val="0.395939182056803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73671808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en-US" sz="2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G(j</a:t>
            </a:r>
            <a:r>
              <a:rPr lang="en-US" sz="2000" b="1" i="0" u="none" strike="noStrike" baseline="0">
                <a:solidFill>
                  <a:srgbClr val="000000"/>
                </a:solidFill>
                <a:latin typeface="Symbol"/>
                <a:cs typeface="Arial CE"/>
              </a:rPr>
              <a:t>w</a:t>
            </a:r>
            <a:r>
              <a:rPr lang="en-US" sz="2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)</a:t>
            </a:r>
          </a:p>
        </c:rich>
      </c:tx>
      <c:layout>
        <c:manualLayout>
          <c:xMode val="edge"/>
          <c:yMode val="edge"/>
          <c:x val="0.45764467774861478"/>
          <c:y val="2.030460422117206E-2"/>
        </c:manualLayout>
      </c:layout>
      <c:overlay val="0"/>
      <c:spPr>
        <a:solidFill>
          <a:srgbClr val="FFFFFF"/>
        </a:solidFill>
        <a:ln w="381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0433884297520661"/>
          <c:y val="0.17766497461928935"/>
          <c:w val="0.87086776859504134"/>
          <c:h val="0.6649746192893401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'R.rz.'!$C$18:$C$84</c:f>
              <c:numCache>
                <c:formatCode>General</c:formatCode>
                <c:ptCount val="67"/>
                <c:pt idx="0">
                  <c:v>3.947802797183882E-6</c:v>
                </c:pt>
                <c:pt idx="1">
                  <c:v>8.8824467119513116E-6</c:v>
                </c:pt>
                <c:pt idx="2">
                  <c:v>1.5790743648170948E-5</c:v>
                </c:pt>
                <c:pt idx="3">
                  <c:v>2.4672489079555863E-5</c:v>
                </c:pt>
                <c:pt idx="4">
                  <c:v>3.5527420069688385E-5</c:v>
                </c:pt>
                <c:pt idx="5">
                  <c:v>6.3155495050941376E-5</c:v>
                </c:pt>
                <c:pt idx="6">
                  <c:v>9.8671697745335337E-5</c:v>
                </c:pt>
                <c:pt idx="7">
                  <c:v>1.4207182443835189E-4</c:v>
                </c:pt>
                <c:pt idx="8">
                  <c:v>1.9335073979104405E-4</c:v>
                </c:pt>
                <c:pt idx="9">
                  <c:v>2.5250237835846472E-4</c:v>
                </c:pt>
                <c:pt idx="10">
                  <c:v>3.1951974638218982E-4</c:v>
                </c:pt>
                <c:pt idx="11">
                  <c:v>3.9439492385594878E-4</c:v>
                </c:pt>
                <c:pt idx="12">
                  <c:v>8.8629623262844294E-4</c:v>
                </c:pt>
                <c:pt idx="13">
                  <c:v>1.5729270371309934E-3</c:v>
                </c:pt>
                <c:pt idx="14">
                  <c:v>2.4522742398782275E-3</c:v>
                </c:pt>
                <c:pt idx="15">
                  <c:v>3.5217749117404649E-3</c:v>
                </c:pt>
                <c:pt idx="16">
                  <c:v>6.2183505606005192E-3</c:v>
                </c:pt>
                <c:pt idx="17">
                  <c:v>9.6319456677067296E-3</c:v>
                </c:pt>
                <c:pt idx="18">
                  <c:v>1.3724587828791242E-2</c:v>
                </c:pt>
                <c:pt idx="19">
                  <c:v>1.8452063258865632E-2</c:v>
                </c:pt>
                <c:pt idx="20">
                  <c:v>2.3765056356044721E-2</c:v>
                </c:pt>
                <c:pt idx="21">
                  <c:v>2.9610354157660231E-2</c:v>
                </c:pt>
                <c:pt idx="22">
                  <c:v>3.5932064941489872E-2</c:v>
                </c:pt>
                <c:pt idx="23">
                  <c:v>7.2685462497248013E-2</c:v>
                </c:pt>
                <c:pt idx="24">
                  <c:v>0.1132172798700409</c:v>
                </c:pt>
                <c:pt idx="25">
                  <c:v>0.15260541673646549</c:v>
                </c:pt>
                <c:pt idx="26">
                  <c:v>0.18816525862237821</c:v>
                </c:pt>
                <c:pt idx="27">
                  <c:v>0.2449093453043395</c:v>
                </c:pt>
                <c:pt idx="28">
                  <c:v>0.28463982434319962</c:v>
                </c:pt>
                <c:pt idx="29">
                  <c:v>0.31214694903679768</c:v>
                </c:pt>
                <c:pt idx="30">
                  <c:v>0.33146115076193705</c:v>
                </c:pt>
                <c:pt idx="31">
                  <c:v>0.34532940060095646</c:v>
                </c:pt>
                <c:pt idx="32">
                  <c:v>0.35552778297663151</c:v>
                </c:pt>
                <c:pt idx="33">
                  <c:v>0.36320013265984991</c:v>
                </c:pt>
                <c:pt idx="34">
                  <c:v>0.38276353152479403</c:v>
                </c:pt>
                <c:pt idx="35">
                  <c:v>0.39011819078725696</c:v>
                </c:pt>
                <c:pt idx="36">
                  <c:v>0.39361889089134477</c:v>
                </c:pt>
                <c:pt idx="37">
                  <c:v>0.39554696811164336</c:v>
                </c:pt>
                <c:pt idx="38">
                  <c:v>0.3974829100671497</c:v>
                </c:pt>
                <c:pt idx="39">
                  <c:v>0.39838540476971607</c:v>
                </c:pt>
                <c:pt idx="40">
                  <c:v>0.39887736869100238</c:v>
                </c:pt>
                <c:pt idx="41">
                  <c:v>0.39917459505202812</c:v>
                </c:pt>
                <c:pt idx="42">
                  <c:v>0.39936774355491322</c:v>
                </c:pt>
                <c:pt idx="43">
                  <c:v>0.3995002735730388</c:v>
                </c:pt>
                <c:pt idx="44">
                  <c:v>0.39959512548907739</c:v>
                </c:pt>
                <c:pt idx="45">
                  <c:v>0.39981995452872593</c:v>
                </c:pt>
                <c:pt idx="46">
                  <c:v>0.39989870447481396</c:v>
                </c:pt>
                <c:pt idx="47">
                  <c:v>0.39993516495313092</c:v>
                </c:pt>
                <c:pt idx="48">
                  <c:v>0.39995497343187586</c:v>
                </c:pt>
                <c:pt idx="49">
                  <c:v>0.39997467130804759</c:v>
                </c:pt>
                <c:pt idx="50">
                  <c:v>0.39998378926761358</c:v>
                </c:pt>
                <c:pt idx="51">
                  <c:v>0.39998874240754884</c:v>
                </c:pt>
                <c:pt idx="52">
                  <c:v>0.39999172905399299</c:v>
                </c:pt>
                <c:pt idx="53">
                  <c:v>0.39999366752627452</c:v>
                </c:pt>
                <c:pt idx="54">
                  <c:v>0.3999949965473456</c:v>
                </c:pt>
                <c:pt idx="55">
                  <c:v>0.39999594719371795</c:v>
                </c:pt>
                <c:pt idx="56">
                  <c:v>0.39999819874262449</c:v>
                </c:pt>
                <c:pt idx="57">
                  <c:v>0.39999898679073015</c:v>
                </c:pt>
                <c:pt idx="58">
                  <c:v>0.39999935154547595</c:v>
                </c:pt>
                <c:pt idx="59">
                  <c:v>0.39999954968413531</c:v>
                </c:pt>
                <c:pt idx="60">
                  <c:v>0.3999997466972014</c:v>
                </c:pt>
                <c:pt idx="61">
                  <c:v>0.39999983788617194</c:v>
                </c:pt>
                <c:pt idx="62">
                  <c:v>0.39999988742093884</c:v>
                </c:pt>
                <c:pt idx="63">
                  <c:v>0.39999991728884682</c:v>
                </c:pt>
                <c:pt idx="64">
                  <c:v>0.39999993667427036</c:v>
                </c:pt>
                <c:pt idx="65">
                  <c:v>0.39999994996485383</c:v>
                </c:pt>
                <c:pt idx="66">
                  <c:v>0.39999995947153066</c:v>
                </c:pt>
              </c:numCache>
            </c:numRef>
          </c:xVal>
          <c:yVal>
            <c:numRef>
              <c:f>'R.rz.'!$D$18:$D$84</c:f>
              <c:numCache>
                <c:formatCode>General</c:formatCode>
                <c:ptCount val="67"/>
                <c:pt idx="0">
                  <c:v>1.2566246590476518E-3</c:v>
                </c:pt>
                <c:pt idx="1">
                  <c:v>1.8849137346098716E-3</c:v>
                </c:pt>
                <c:pt idx="2">
                  <c:v>2.5131749067033547E-3</c:v>
                </c:pt>
                <c:pt idx="3">
                  <c:v>3.1413988763136979E-3</c:v>
                </c:pt>
                <c:pt idx="4">
                  <c:v>3.769576346262076E-3</c:v>
                </c:pt>
                <c:pt idx="5">
                  <c:v>5.0257546103865255E-3</c:v>
                </c:pt>
                <c:pt idx="6">
                  <c:v>6.2816353757758165E-3</c:v>
                </c:pt>
                <c:pt idx="7">
                  <c:v>7.5371443778158784E-3</c:v>
                </c:pt>
                <c:pt idx="8">
                  <c:v>8.792207425205565E-3</c:v>
                </c:pt>
                <c:pt idx="9">
                  <c:v>1.0046750414552419E-2</c:v>
                </c:pt>
                <c:pt idx="10">
                  <c:v>1.1300699344932056E-2</c:v>
                </c:pt>
                <c:pt idx="11">
                  <c:v>1.2553980332405184E-2</c:v>
                </c:pt>
                <c:pt idx="12">
                  <c:v>1.8807790195538812E-2</c:v>
                </c:pt>
                <c:pt idx="13">
                  <c:v>2.5033911308228678E-2</c:v>
                </c:pt>
                <c:pt idx="14">
                  <c:v>3.122332536748321E-2</c:v>
                </c:pt>
                <c:pt idx="15">
                  <c:v>3.7367192377367901E-2</c:v>
                </c:pt>
                <c:pt idx="16">
                  <c:v>4.9484061479891553E-2</c:v>
                </c:pt>
                <c:pt idx="17">
                  <c:v>6.1318870584323691E-2</c:v>
                </c:pt>
                <c:pt idx="18">
                  <c:v>7.2811199828366327E-2</c:v>
                </c:pt>
                <c:pt idx="19">
                  <c:v>8.3906773654080363E-2</c:v>
                </c:pt>
                <c:pt idx="20">
                  <c:v>9.4558154798049576E-2</c:v>
                </c:pt>
                <c:pt idx="21">
                  <c:v>0.10472520513096178</c:v>
                </c:pt>
                <c:pt idx="22">
                  <c:v>0.11437531501874215</c:v>
                </c:pt>
                <c:pt idx="23">
                  <c:v>0.15424334196476799</c:v>
                </c:pt>
                <c:pt idx="24">
                  <c:v>0.18019089734735544</c:v>
                </c:pt>
                <c:pt idx="25">
                  <c:v>0.19430325132965709</c:v>
                </c:pt>
                <c:pt idx="26">
                  <c:v>0.19964954018610914</c:v>
                </c:pt>
                <c:pt idx="27">
                  <c:v>0.19489266457292745</c:v>
                </c:pt>
                <c:pt idx="28">
                  <c:v>0.18120734018011608</c:v>
                </c:pt>
                <c:pt idx="29">
                  <c:v>0.16559909970086764</c:v>
                </c:pt>
                <c:pt idx="30">
                  <c:v>0.15072480167625782</c:v>
                </c:pt>
                <c:pt idx="31">
                  <c:v>0.13740220275150886</c:v>
                </c:pt>
                <c:pt idx="32">
                  <c:v>0.12574223126051889</c:v>
                </c:pt>
                <c:pt idx="33">
                  <c:v>0.1156101928888945</c:v>
                </c:pt>
                <c:pt idx="34">
                  <c:v>8.1224944103308647E-2</c:v>
                </c:pt>
                <c:pt idx="35">
                  <c:v>6.2089238453859046E-2</c:v>
                </c:pt>
                <c:pt idx="36">
                  <c:v>5.0117113743765554E-2</c:v>
                </c:pt>
                <c:pt idx="37">
                  <c:v>4.1968836799986892E-2</c:v>
                </c:pt>
                <c:pt idx="38">
                  <c:v>3.1630684965869085E-2</c:v>
                </c:pt>
                <c:pt idx="39">
                  <c:v>2.5362002569906339E-2</c:v>
                </c:pt>
                <c:pt idx="40">
                  <c:v>2.1161101638220482E-2</c:v>
                </c:pt>
                <c:pt idx="41">
                  <c:v>1.8151602845495971E-2</c:v>
                </c:pt>
                <c:pt idx="42">
                  <c:v>1.5890337624555217E-2</c:v>
                </c:pt>
                <c:pt idx="43">
                  <c:v>1.4129431845714134E-2</c:v>
                </c:pt>
                <c:pt idx="44">
                  <c:v>1.271950789140258E-2</c:v>
                </c:pt>
                <c:pt idx="45">
                  <c:v>8.4844429480031378E-3</c:v>
                </c:pt>
                <c:pt idx="46">
                  <c:v>6.3645855553211691E-3</c:v>
                </c:pt>
                <c:pt idx="47">
                  <c:v>5.0921326734850655E-3</c:v>
                </c:pt>
                <c:pt idx="48">
                  <c:v>4.243654069058047E-3</c:v>
                </c:pt>
                <c:pt idx="49">
                  <c:v>3.1828973025115931E-3</c:v>
                </c:pt>
                <c:pt idx="50">
                  <c:v>2.5463758887427075E-3</c:v>
                </c:pt>
                <c:pt idx="51">
                  <c:v>2.1220061845090735E-3</c:v>
                </c:pt>
                <c:pt idx="52">
                  <c:v>1.8188760249947733E-3</c:v>
                </c:pt>
                <c:pt idx="53">
                  <c:v>1.5915242348065683E-3</c:v>
                </c:pt>
                <c:pt idx="54">
                  <c:v>1.4146929091674591E-3</c:v>
                </c:pt>
                <c:pt idx="55">
                  <c:v>1.2732266442520988E-3</c:v>
                </c:pt>
                <c:pt idx="56">
                  <c:v>8.488225407699071E-4</c:v>
                </c:pt>
                <c:pt idx="57">
                  <c:v>6.3661815979494457E-4</c:v>
                </c:pt>
                <c:pt idx="58">
                  <c:v>5.0929499225612208E-4</c:v>
                </c:pt>
                <c:pt idx="59">
                  <c:v>4.2441270377841542E-4</c:v>
                </c:pt>
                <c:pt idx="60">
                  <c:v>3.1830968461182818E-4</c:v>
                </c:pt>
                <c:pt idx="61">
                  <c:v>2.5464780574216422E-4</c:v>
                </c:pt>
                <c:pt idx="62">
                  <c:v>2.1220653106414686E-4</c:v>
                </c:pt>
                <c:pt idx="63">
                  <c:v>1.8189132592248361E-4</c:v>
                </c:pt>
                <c:pt idx="64">
                  <c:v>1.5915491789538809E-4</c:v>
                </c:pt>
                <c:pt idx="65">
                  <c:v>1.4147104282981622E-4</c:v>
                </c:pt>
                <c:pt idx="66">
                  <c:v>1.2732394157290383E-4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32480"/>
        <c:axId val="81824000"/>
      </c:scatterChart>
      <c:valAx>
        <c:axId val="74132480"/>
        <c:scaling>
          <c:orientation val="minMax"/>
          <c:max val="0.4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P(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  <a:cs typeface="Arial CE"/>
                  </a:rPr>
                  <a:t>w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50929752114319049"/>
              <c:y val="0.908629366755590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824000"/>
        <c:crosses val="autoZero"/>
        <c:crossBetween val="midCat"/>
        <c:majorUnit val="0.1"/>
        <c:minorUnit val="0.05"/>
      </c:valAx>
      <c:valAx>
        <c:axId val="81824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Q(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  <a:cs typeface="Arial CE"/>
                  </a:rPr>
                  <a:t>w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363662875473898E-2"/>
              <c:y val="0.45854485927854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74132480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40495867768596"/>
          <c:y val="4.060913705583756E-2"/>
          <c:w val="0.84297520661157022"/>
          <c:h val="0.84433164128595606"/>
        </c:manualLayout>
      </c:layout>
      <c:scatterChart>
        <c:scatterStyle val="lineMarker"/>
        <c:varyColors val="0"/>
        <c:ser>
          <c:idx val="1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Całkujący!$B$18:$B$84</c:f>
              <c:numCache>
                <c:formatCode>General</c:formatCode>
                <c:ptCount val="67"/>
                <c:pt idx="0">
                  <c:v>6.2831853071795862</c:v>
                </c:pt>
                <c:pt idx="1">
                  <c:v>9.4247779607693793</c:v>
                </c:pt>
                <c:pt idx="2">
                  <c:v>12.566370614359172</c:v>
                </c:pt>
                <c:pt idx="3">
                  <c:v>15.707963267948966</c:v>
                </c:pt>
                <c:pt idx="4">
                  <c:v>18.849555921538759</c:v>
                </c:pt>
                <c:pt idx="5">
                  <c:v>25.132741228718345</c:v>
                </c:pt>
                <c:pt idx="6">
                  <c:v>31.415926535897931</c:v>
                </c:pt>
                <c:pt idx="7">
                  <c:v>37.699111843077517</c:v>
                </c:pt>
                <c:pt idx="8">
                  <c:v>43.982297150257104</c:v>
                </c:pt>
                <c:pt idx="9">
                  <c:v>50.26548245743669</c:v>
                </c:pt>
                <c:pt idx="10">
                  <c:v>56.548667764616276</c:v>
                </c:pt>
                <c:pt idx="11">
                  <c:v>62.831853071795862</c:v>
                </c:pt>
                <c:pt idx="12">
                  <c:v>94.247779607693786</c:v>
                </c:pt>
                <c:pt idx="13">
                  <c:v>125.66370614359172</c:v>
                </c:pt>
                <c:pt idx="14">
                  <c:v>157.07963267948966</c:v>
                </c:pt>
                <c:pt idx="15">
                  <c:v>188.49555921538757</c:v>
                </c:pt>
                <c:pt idx="16">
                  <c:v>251.32741228718345</c:v>
                </c:pt>
                <c:pt idx="17">
                  <c:v>314.15926535897933</c:v>
                </c:pt>
                <c:pt idx="18">
                  <c:v>376.99111843077515</c:v>
                </c:pt>
                <c:pt idx="19">
                  <c:v>439.82297150257102</c:v>
                </c:pt>
                <c:pt idx="20">
                  <c:v>502.6548245743669</c:v>
                </c:pt>
                <c:pt idx="21">
                  <c:v>565.48667764616278</c:v>
                </c:pt>
                <c:pt idx="22">
                  <c:v>628.31853071795865</c:v>
                </c:pt>
                <c:pt idx="23">
                  <c:v>942.47779607693792</c:v>
                </c:pt>
                <c:pt idx="24">
                  <c:v>1256.6370614359173</c:v>
                </c:pt>
                <c:pt idx="25">
                  <c:v>1570.7963267948965</c:v>
                </c:pt>
                <c:pt idx="26">
                  <c:v>1884.9555921538758</c:v>
                </c:pt>
                <c:pt idx="27">
                  <c:v>2513.2741228718346</c:v>
                </c:pt>
                <c:pt idx="28">
                  <c:v>3141.5926535897929</c:v>
                </c:pt>
                <c:pt idx="29">
                  <c:v>3769.9111843077517</c:v>
                </c:pt>
                <c:pt idx="30">
                  <c:v>4398.22971502571</c:v>
                </c:pt>
                <c:pt idx="31">
                  <c:v>5026.5482457436692</c:v>
                </c:pt>
                <c:pt idx="32">
                  <c:v>5654.8667764616275</c:v>
                </c:pt>
                <c:pt idx="33">
                  <c:v>6283.1853071795858</c:v>
                </c:pt>
                <c:pt idx="34">
                  <c:v>9424.7779607693792</c:v>
                </c:pt>
                <c:pt idx="35">
                  <c:v>12566.370614359172</c:v>
                </c:pt>
                <c:pt idx="36">
                  <c:v>15707.963267948966</c:v>
                </c:pt>
                <c:pt idx="37">
                  <c:v>18849.555921538758</c:v>
                </c:pt>
                <c:pt idx="38">
                  <c:v>25132.741228718343</c:v>
                </c:pt>
                <c:pt idx="39">
                  <c:v>31415.926535897932</c:v>
                </c:pt>
                <c:pt idx="40">
                  <c:v>37699.111843077517</c:v>
                </c:pt>
                <c:pt idx="41">
                  <c:v>43982.297150257102</c:v>
                </c:pt>
                <c:pt idx="42">
                  <c:v>50265.482457436687</c:v>
                </c:pt>
                <c:pt idx="43">
                  <c:v>56548.667764616279</c:v>
                </c:pt>
                <c:pt idx="44">
                  <c:v>62831.853071795864</c:v>
                </c:pt>
                <c:pt idx="45">
                  <c:v>94247.779607693796</c:v>
                </c:pt>
                <c:pt idx="46">
                  <c:v>125663.70614359173</c:v>
                </c:pt>
                <c:pt idx="47">
                  <c:v>157079.63267948964</c:v>
                </c:pt>
                <c:pt idx="48">
                  <c:v>188495.55921538759</c:v>
                </c:pt>
                <c:pt idx="49">
                  <c:v>251327.41228718346</c:v>
                </c:pt>
                <c:pt idx="50">
                  <c:v>314159.26535897929</c:v>
                </c:pt>
                <c:pt idx="51">
                  <c:v>376991.11843077518</c:v>
                </c:pt>
                <c:pt idx="52">
                  <c:v>439822.97150257102</c:v>
                </c:pt>
                <c:pt idx="53">
                  <c:v>502654.82457436691</c:v>
                </c:pt>
                <c:pt idx="54">
                  <c:v>565486.6776461628</c:v>
                </c:pt>
                <c:pt idx="55">
                  <c:v>628318.53071795858</c:v>
                </c:pt>
                <c:pt idx="56">
                  <c:v>942477.79607693793</c:v>
                </c:pt>
                <c:pt idx="57">
                  <c:v>1256637.0614359172</c:v>
                </c:pt>
                <c:pt idx="58">
                  <c:v>1570796.3267948965</c:v>
                </c:pt>
                <c:pt idx="59">
                  <c:v>1884955.5921538759</c:v>
                </c:pt>
                <c:pt idx="60">
                  <c:v>2513274.1228718343</c:v>
                </c:pt>
                <c:pt idx="61">
                  <c:v>3141592.653589793</c:v>
                </c:pt>
                <c:pt idx="62">
                  <c:v>3769911.1843077517</c:v>
                </c:pt>
                <c:pt idx="63">
                  <c:v>4398229.7150257099</c:v>
                </c:pt>
                <c:pt idx="64">
                  <c:v>5026548.2457436686</c:v>
                </c:pt>
                <c:pt idx="65">
                  <c:v>5654866.7764616273</c:v>
                </c:pt>
                <c:pt idx="66">
                  <c:v>6283185.307179586</c:v>
                </c:pt>
              </c:numCache>
            </c:numRef>
          </c:xVal>
          <c:yVal>
            <c:numRef>
              <c:f>Całkujący!$H$18:$H$84</c:f>
              <c:numCache>
                <c:formatCode>General</c:formatCode>
                <c:ptCount val="67"/>
                <c:pt idx="0">
                  <c:v>-90</c:v>
                </c:pt>
                <c:pt idx="1">
                  <c:v>-90</c:v>
                </c:pt>
                <c:pt idx="2">
                  <c:v>-90</c:v>
                </c:pt>
                <c:pt idx="3">
                  <c:v>-90</c:v>
                </c:pt>
                <c:pt idx="4">
                  <c:v>-90</c:v>
                </c:pt>
                <c:pt idx="5">
                  <c:v>-90</c:v>
                </c:pt>
                <c:pt idx="6">
                  <c:v>-90</c:v>
                </c:pt>
                <c:pt idx="7">
                  <c:v>-90</c:v>
                </c:pt>
                <c:pt idx="8">
                  <c:v>-90</c:v>
                </c:pt>
                <c:pt idx="9">
                  <c:v>-90</c:v>
                </c:pt>
                <c:pt idx="10">
                  <c:v>-90</c:v>
                </c:pt>
                <c:pt idx="11">
                  <c:v>-90</c:v>
                </c:pt>
                <c:pt idx="12">
                  <c:v>-90</c:v>
                </c:pt>
                <c:pt idx="13">
                  <c:v>-90</c:v>
                </c:pt>
                <c:pt idx="14">
                  <c:v>-90</c:v>
                </c:pt>
                <c:pt idx="15">
                  <c:v>-90</c:v>
                </c:pt>
                <c:pt idx="16">
                  <c:v>-90</c:v>
                </c:pt>
                <c:pt idx="17">
                  <c:v>-90</c:v>
                </c:pt>
                <c:pt idx="18">
                  <c:v>-90</c:v>
                </c:pt>
                <c:pt idx="19">
                  <c:v>-90</c:v>
                </c:pt>
                <c:pt idx="20">
                  <c:v>-90</c:v>
                </c:pt>
                <c:pt idx="21">
                  <c:v>-90</c:v>
                </c:pt>
                <c:pt idx="22">
                  <c:v>-90</c:v>
                </c:pt>
                <c:pt idx="23">
                  <c:v>-90</c:v>
                </c:pt>
                <c:pt idx="24">
                  <c:v>-90</c:v>
                </c:pt>
                <c:pt idx="25">
                  <c:v>-90</c:v>
                </c:pt>
                <c:pt idx="26">
                  <c:v>-90</c:v>
                </c:pt>
                <c:pt idx="27">
                  <c:v>-90</c:v>
                </c:pt>
                <c:pt idx="28">
                  <c:v>-90</c:v>
                </c:pt>
                <c:pt idx="29">
                  <c:v>-90</c:v>
                </c:pt>
                <c:pt idx="30">
                  <c:v>-90</c:v>
                </c:pt>
                <c:pt idx="31">
                  <c:v>-90</c:v>
                </c:pt>
                <c:pt idx="32">
                  <c:v>-90</c:v>
                </c:pt>
                <c:pt idx="33">
                  <c:v>-90</c:v>
                </c:pt>
                <c:pt idx="34">
                  <c:v>-90</c:v>
                </c:pt>
                <c:pt idx="35">
                  <c:v>-90</c:v>
                </c:pt>
                <c:pt idx="36">
                  <c:v>-90</c:v>
                </c:pt>
                <c:pt idx="37">
                  <c:v>-90</c:v>
                </c:pt>
                <c:pt idx="38">
                  <c:v>-90</c:v>
                </c:pt>
                <c:pt idx="39">
                  <c:v>-90</c:v>
                </c:pt>
                <c:pt idx="40">
                  <c:v>-90</c:v>
                </c:pt>
                <c:pt idx="41">
                  <c:v>-90</c:v>
                </c:pt>
                <c:pt idx="42">
                  <c:v>-90</c:v>
                </c:pt>
                <c:pt idx="43">
                  <c:v>-90</c:v>
                </c:pt>
                <c:pt idx="44">
                  <c:v>-90</c:v>
                </c:pt>
                <c:pt idx="45">
                  <c:v>-90</c:v>
                </c:pt>
                <c:pt idx="46">
                  <c:v>-90</c:v>
                </c:pt>
                <c:pt idx="47">
                  <c:v>-90</c:v>
                </c:pt>
                <c:pt idx="48">
                  <c:v>-90</c:v>
                </c:pt>
                <c:pt idx="49">
                  <c:v>-90</c:v>
                </c:pt>
                <c:pt idx="50">
                  <c:v>-90</c:v>
                </c:pt>
                <c:pt idx="51">
                  <c:v>-90</c:v>
                </c:pt>
                <c:pt idx="52">
                  <c:v>-90</c:v>
                </c:pt>
                <c:pt idx="53">
                  <c:v>-90</c:v>
                </c:pt>
                <c:pt idx="54">
                  <c:v>-90</c:v>
                </c:pt>
                <c:pt idx="55">
                  <c:v>-90</c:v>
                </c:pt>
                <c:pt idx="56">
                  <c:v>-90</c:v>
                </c:pt>
                <c:pt idx="57">
                  <c:v>-90</c:v>
                </c:pt>
                <c:pt idx="58">
                  <c:v>-90</c:v>
                </c:pt>
                <c:pt idx="59">
                  <c:v>-90</c:v>
                </c:pt>
                <c:pt idx="60">
                  <c:v>-90</c:v>
                </c:pt>
                <c:pt idx="61">
                  <c:v>-90</c:v>
                </c:pt>
                <c:pt idx="62">
                  <c:v>-90</c:v>
                </c:pt>
                <c:pt idx="63">
                  <c:v>-90</c:v>
                </c:pt>
                <c:pt idx="64">
                  <c:v>-90</c:v>
                </c:pt>
                <c:pt idx="65">
                  <c:v>-90</c:v>
                </c:pt>
                <c:pt idx="66">
                  <c:v>-90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721600"/>
        <c:axId val="81732352"/>
      </c:scatterChart>
      <c:valAx>
        <c:axId val="81721600"/>
        <c:scaling>
          <c:logBase val="10"/>
          <c:orientation val="minMax"/>
        </c:scaling>
        <c:delete val="0"/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w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1/s</a:t>
                </a:r>
              </a:p>
            </c:rich>
          </c:tx>
          <c:layout>
            <c:manualLayout>
              <c:xMode val="edge"/>
              <c:yMode val="edge"/>
              <c:x val="0.49380169145523478"/>
              <c:y val="0.908629366755590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732352"/>
        <c:crosses val="autoZero"/>
        <c:crossBetween val="midCat"/>
      </c:valAx>
      <c:valAx>
        <c:axId val="81732352"/>
        <c:scaling>
          <c:orientation val="minMax"/>
        </c:scaling>
        <c:delete val="0"/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</a:t>
                </a:r>
                <a:r>
                  <a:rPr lang="en-US" sz="16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o</a:t>
                </a:r>
              </a:p>
            </c:rich>
          </c:tx>
          <c:layout>
            <c:manualLayout>
              <c:xMode val="edge"/>
              <c:yMode val="edge"/>
              <c:x val="1.1363662875473898E-2"/>
              <c:y val="0.426396002637696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721600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Element całkujący</a:t>
            </a:r>
          </a:p>
        </c:rich>
      </c:tx>
      <c:layout>
        <c:manualLayout>
          <c:xMode val="edge"/>
          <c:yMode val="edge"/>
          <c:x val="0.42561983085447652"/>
          <c:y val="2.0304604221172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37190082644628"/>
          <c:y val="0.13028764805414553"/>
          <c:w val="0.84400826446280997"/>
          <c:h val="0.75465313028764802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Całkujący!$B$18:$B$84</c:f>
              <c:numCache>
                <c:formatCode>General</c:formatCode>
                <c:ptCount val="67"/>
                <c:pt idx="0">
                  <c:v>6.2831853071795862</c:v>
                </c:pt>
                <c:pt idx="1">
                  <c:v>9.4247779607693793</c:v>
                </c:pt>
                <c:pt idx="2">
                  <c:v>12.566370614359172</c:v>
                </c:pt>
                <c:pt idx="3">
                  <c:v>15.707963267948966</c:v>
                </c:pt>
                <c:pt idx="4">
                  <c:v>18.849555921538759</c:v>
                </c:pt>
                <c:pt idx="5">
                  <c:v>25.132741228718345</c:v>
                </c:pt>
                <c:pt idx="6">
                  <c:v>31.415926535897931</c:v>
                </c:pt>
                <c:pt idx="7">
                  <c:v>37.699111843077517</c:v>
                </c:pt>
                <c:pt idx="8">
                  <c:v>43.982297150257104</c:v>
                </c:pt>
                <c:pt idx="9">
                  <c:v>50.26548245743669</c:v>
                </c:pt>
                <c:pt idx="10">
                  <c:v>56.548667764616276</c:v>
                </c:pt>
                <c:pt idx="11">
                  <c:v>62.831853071795862</c:v>
                </c:pt>
                <c:pt idx="12">
                  <c:v>94.247779607693786</c:v>
                </c:pt>
                <c:pt idx="13">
                  <c:v>125.66370614359172</c:v>
                </c:pt>
                <c:pt idx="14">
                  <c:v>157.07963267948966</c:v>
                </c:pt>
                <c:pt idx="15">
                  <c:v>188.49555921538757</c:v>
                </c:pt>
                <c:pt idx="16">
                  <c:v>251.32741228718345</c:v>
                </c:pt>
                <c:pt idx="17">
                  <c:v>314.15926535897933</c:v>
                </c:pt>
                <c:pt idx="18">
                  <c:v>376.99111843077515</c:v>
                </c:pt>
                <c:pt idx="19">
                  <c:v>439.82297150257102</c:v>
                </c:pt>
                <c:pt idx="20">
                  <c:v>502.6548245743669</c:v>
                </c:pt>
                <c:pt idx="21">
                  <c:v>565.48667764616278</c:v>
                </c:pt>
                <c:pt idx="22">
                  <c:v>628.31853071795865</c:v>
                </c:pt>
                <c:pt idx="23">
                  <c:v>942.47779607693792</c:v>
                </c:pt>
                <c:pt idx="24">
                  <c:v>1256.6370614359173</c:v>
                </c:pt>
                <c:pt idx="25">
                  <c:v>1570.7963267948965</c:v>
                </c:pt>
                <c:pt idx="26">
                  <c:v>1884.9555921538758</c:v>
                </c:pt>
                <c:pt idx="27">
                  <c:v>2513.2741228718346</c:v>
                </c:pt>
                <c:pt idx="28">
                  <c:v>3141.5926535897929</c:v>
                </c:pt>
                <c:pt idx="29">
                  <c:v>3769.9111843077517</c:v>
                </c:pt>
                <c:pt idx="30">
                  <c:v>4398.22971502571</c:v>
                </c:pt>
                <c:pt idx="31">
                  <c:v>5026.5482457436692</c:v>
                </c:pt>
                <c:pt idx="32">
                  <c:v>5654.8667764616275</c:v>
                </c:pt>
                <c:pt idx="33">
                  <c:v>6283.1853071795858</c:v>
                </c:pt>
                <c:pt idx="34">
                  <c:v>9424.7779607693792</c:v>
                </c:pt>
                <c:pt idx="35">
                  <c:v>12566.370614359172</c:v>
                </c:pt>
                <c:pt idx="36">
                  <c:v>15707.963267948966</c:v>
                </c:pt>
                <c:pt idx="37">
                  <c:v>18849.555921538758</c:v>
                </c:pt>
                <c:pt idx="38">
                  <c:v>25132.741228718343</c:v>
                </c:pt>
                <c:pt idx="39">
                  <c:v>31415.926535897932</c:v>
                </c:pt>
                <c:pt idx="40">
                  <c:v>37699.111843077517</c:v>
                </c:pt>
                <c:pt idx="41">
                  <c:v>43982.297150257102</c:v>
                </c:pt>
                <c:pt idx="42">
                  <c:v>50265.482457436687</c:v>
                </c:pt>
                <c:pt idx="43">
                  <c:v>56548.667764616279</c:v>
                </c:pt>
                <c:pt idx="44">
                  <c:v>62831.853071795864</c:v>
                </c:pt>
                <c:pt idx="45">
                  <c:v>94247.779607693796</c:v>
                </c:pt>
                <c:pt idx="46">
                  <c:v>125663.70614359173</c:v>
                </c:pt>
                <c:pt idx="47">
                  <c:v>157079.63267948964</c:v>
                </c:pt>
                <c:pt idx="48">
                  <c:v>188495.55921538759</c:v>
                </c:pt>
                <c:pt idx="49">
                  <c:v>251327.41228718346</c:v>
                </c:pt>
                <c:pt idx="50">
                  <c:v>314159.26535897929</c:v>
                </c:pt>
                <c:pt idx="51">
                  <c:v>376991.11843077518</c:v>
                </c:pt>
                <c:pt idx="52">
                  <c:v>439822.97150257102</c:v>
                </c:pt>
                <c:pt idx="53">
                  <c:v>502654.82457436691</c:v>
                </c:pt>
                <c:pt idx="54">
                  <c:v>565486.6776461628</c:v>
                </c:pt>
                <c:pt idx="55">
                  <c:v>628318.53071795858</c:v>
                </c:pt>
                <c:pt idx="56">
                  <c:v>942477.79607693793</c:v>
                </c:pt>
                <c:pt idx="57">
                  <c:v>1256637.0614359172</c:v>
                </c:pt>
                <c:pt idx="58">
                  <c:v>1570796.3267948965</c:v>
                </c:pt>
                <c:pt idx="59">
                  <c:v>1884955.5921538759</c:v>
                </c:pt>
                <c:pt idx="60">
                  <c:v>2513274.1228718343</c:v>
                </c:pt>
                <c:pt idx="61">
                  <c:v>3141592.653589793</c:v>
                </c:pt>
                <c:pt idx="62">
                  <c:v>3769911.1843077517</c:v>
                </c:pt>
                <c:pt idx="63">
                  <c:v>4398229.7150257099</c:v>
                </c:pt>
                <c:pt idx="64">
                  <c:v>5026548.2457436686</c:v>
                </c:pt>
                <c:pt idx="65">
                  <c:v>5654866.7764616273</c:v>
                </c:pt>
                <c:pt idx="66">
                  <c:v>6283185.307179586</c:v>
                </c:pt>
              </c:numCache>
            </c:numRef>
          </c:xVal>
          <c:yVal>
            <c:numRef>
              <c:f>Całkujący!$F$18:$F$84</c:f>
              <c:numCache>
                <c:formatCode>General</c:formatCode>
                <c:ptCount val="67"/>
                <c:pt idx="0">
                  <c:v>24.036402632837696</c:v>
                </c:pt>
                <c:pt idx="1">
                  <c:v>20.514577451724072</c:v>
                </c:pt>
                <c:pt idx="2">
                  <c:v>18.015802719558074</c:v>
                </c:pt>
                <c:pt idx="3">
                  <c:v>16.077602459396946</c:v>
                </c:pt>
                <c:pt idx="4">
                  <c:v>14.493977538444449</c:v>
                </c:pt>
                <c:pt idx="5">
                  <c:v>11.995202806278451</c:v>
                </c:pt>
                <c:pt idx="6">
                  <c:v>10.057002546117324</c:v>
                </c:pt>
                <c:pt idx="7">
                  <c:v>8.4733776251648258</c:v>
                </c:pt>
                <c:pt idx="8">
                  <c:v>7.1344418325525618</c:v>
                </c:pt>
                <c:pt idx="9">
                  <c:v>5.9746028929988269</c:v>
                </c:pt>
                <c:pt idx="10">
                  <c:v>4.9515524440512024</c:v>
                </c:pt>
                <c:pt idx="11">
                  <c:v>4.0364026328377003</c:v>
                </c:pt>
                <c:pt idx="12">
                  <c:v>0.51457745172407376</c:v>
                </c:pt>
                <c:pt idx="13">
                  <c:v>-1.9841972804419241</c:v>
                </c:pt>
                <c:pt idx="14">
                  <c:v>-3.9223975406030527</c:v>
                </c:pt>
                <c:pt idx="15">
                  <c:v>-5.50602246155555</c:v>
                </c:pt>
                <c:pt idx="16">
                  <c:v>-8.0047971937215472</c:v>
                </c:pt>
                <c:pt idx="17">
                  <c:v>-9.9429974538826773</c:v>
                </c:pt>
                <c:pt idx="18">
                  <c:v>-11.526622374835174</c:v>
                </c:pt>
                <c:pt idx="19">
                  <c:v>-12.865558167447437</c:v>
                </c:pt>
                <c:pt idx="20">
                  <c:v>-14.025397107001172</c:v>
                </c:pt>
                <c:pt idx="21">
                  <c:v>-15.048447555948798</c:v>
                </c:pt>
                <c:pt idx="22">
                  <c:v>-15.963597367162301</c:v>
                </c:pt>
                <c:pt idx="23">
                  <c:v>-19.485422548275928</c:v>
                </c:pt>
                <c:pt idx="24">
                  <c:v>-21.984197280441926</c:v>
                </c:pt>
                <c:pt idx="25">
                  <c:v>-23.922397540603054</c:v>
                </c:pt>
                <c:pt idx="26">
                  <c:v>-25.506022461555553</c:v>
                </c:pt>
                <c:pt idx="27">
                  <c:v>-28.004797193721551</c:v>
                </c:pt>
                <c:pt idx="28">
                  <c:v>-29.942997453882679</c:v>
                </c:pt>
                <c:pt idx="29">
                  <c:v>-31.526622374835171</c:v>
                </c:pt>
                <c:pt idx="30">
                  <c:v>-32.865558167447439</c:v>
                </c:pt>
                <c:pt idx="31">
                  <c:v>-34.025397107001176</c:v>
                </c:pt>
                <c:pt idx="32">
                  <c:v>-35.048447555948798</c:v>
                </c:pt>
                <c:pt idx="33">
                  <c:v>-35.963597367162301</c:v>
                </c:pt>
                <c:pt idx="34">
                  <c:v>-39.485422548275928</c:v>
                </c:pt>
                <c:pt idx="35">
                  <c:v>-41.984197280441926</c:v>
                </c:pt>
                <c:pt idx="36">
                  <c:v>-43.922397540603058</c:v>
                </c:pt>
                <c:pt idx="37">
                  <c:v>-45.506022461555553</c:v>
                </c:pt>
                <c:pt idx="38">
                  <c:v>-48.004797193721551</c:v>
                </c:pt>
                <c:pt idx="39">
                  <c:v>-49.942997453882676</c:v>
                </c:pt>
                <c:pt idx="40">
                  <c:v>-51.526622374835178</c:v>
                </c:pt>
                <c:pt idx="41">
                  <c:v>-52.865558167447439</c:v>
                </c:pt>
                <c:pt idx="42">
                  <c:v>-54.025397107001176</c:v>
                </c:pt>
                <c:pt idx="43">
                  <c:v>-55.048447555948798</c:v>
                </c:pt>
                <c:pt idx="44">
                  <c:v>-55.963597367162301</c:v>
                </c:pt>
                <c:pt idx="45">
                  <c:v>-59.485422548275928</c:v>
                </c:pt>
                <c:pt idx="46">
                  <c:v>-61.984197280441926</c:v>
                </c:pt>
                <c:pt idx="47">
                  <c:v>-63.92239754060305</c:v>
                </c:pt>
                <c:pt idx="48">
                  <c:v>-65.506022461555546</c:v>
                </c:pt>
                <c:pt idx="49">
                  <c:v>-68.004797193721544</c:v>
                </c:pt>
                <c:pt idx="50">
                  <c:v>-69.942997453882668</c:v>
                </c:pt>
                <c:pt idx="51">
                  <c:v>-71.526622374835171</c:v>
                </c:pt>
                <c:pt idx="52">
                  <c:v>-72.865558167447432</c:v>
                </c:pt>
                <c:pt idx="53">
                  <c:v>-74.025397107001169</c:v>
                </c:pt>
                <c:pt idx="54">
                  <c:v>-75.048447555948798</c:v>
                </c:pt>
                <c:pt idx="55">
                  <c:v>-75.963597367162293</c:v>
                </c:pt>
                <c:pt idx="56">
                  <c:v>-79.48542254827592</c:v>
                </c:pt>
                <c:pt idx="57">
                  <c:v>-81.984197280441933</c:v>
                </c:pt>
                <c:pt idx="58">
                  <c:v>-83.922397540603058</c:v>
                </c:pt>
                <c:pt idx="59">
                  <c:v>-85.506022461555546</c:v>
                </c:pt>
                <c:pt idx="60">
                  <c:v>-88.004797193721544</c:v>
                </c:pt>
                <c:pt idx="61">
                  <c:v>-89.942997453882683</c:v>
                </c:pt>
                <c:pt idx="62">
                  <c:v>-91.526622374835171</c:v>
                </c:pt>
                <c:pt idx="63">
                  <c:v>-92.865558167447432</c:v>
                </c:pt>
                <c:pt idx="64">
                  <c:v>-94.025397107001169</c:v>
                </c:pt>
                <c:pt idx="65">
                  <c:v>-95.048447555948798</c:v>
                </c:pt>
                <c:pt idx="66">
                  <c:v>-95.963597367162308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54496"/>
        <c:axId val="73777536"/>
      </c:scatterChart>
      <c:valAx>
        <c:axId val="73754496"/>
        <c:scaling>
          <c:logBase val="10"/>
          <c:orientation val="minMax"/>
          <c:min val="1"/>
        </c:scaling>
        <c:delete val="0"/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w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1/s</a:t>
                </a:r>
              </a:p>
            </c:rich>
          </c:tx>
          <c:layout>
            <c:manualLayout>
              <c:xMode val="edge"/>
              <c:yMode val="edge"/>
              <c:x val="0.49276850393700788"/>
              <c:y val="0.908629366755590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73777536"/>
        <c:crosses val="autoZero"/>
        <c:crossBetween val="midCat"/>
      </c:valAx>
      <c:valAx>
        <c:axId val="73777536"/>
        <c:scaling>
          <c:orientation val="minMax"/>
        </c:scaling>
        <c:delete val="0"/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L(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  <a:cs typeface="Arial CE"/>
                  </a:rPr>
                  <a:t>w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)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dB</a:t>
                </a:r>
              </a:p>
            </c:rich>
          </c:tx>
          <c:layout>
            <c:manualLayout>
              <c:xMode val="edge"/>
              <c:yMode val="edge"/>
              <c:x val="1.1363662875473898E-2"/>
              <c:y val="0.426396002637696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7375449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G(j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Symbol"/>
                <a:cs typeface="Arial CE"/>
              </a:rPr>
              <a:t>w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)- całkujący</a:t>
            </a:r>
          </a:p>
        </c:rich>
      </c:tx>
      <c:layout>
        <c:manualLayout>
          <c:xMode val="edge"/>
          <c:yMode val="edge"/>
          <c:x val="0.43181813939924174"/>
          <c:y val="2.030460422117206E-2"/>
        </c:manualLayout>
      </c:layout>
      <c:overlay val="0"/>
      <c:spPr>
        <a:solidFill>
          <a:srgbClr val="FFFFFF"/>
        </a:solidFill>
        <a:ln w="381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161157024793389E-2"/>
          <c:y val="0.1065989847715736"/>
          <c:w val="0.80785123966942152"/>
          <c:h val="0.77326565143824022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Całkujący!$C$18:$C$84</c:f>
              <c:numCache>
                <c:formatCode>General</c:formatCode>
                <c:ptCount val="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</c:numCache>
            </c:numRef>
          </c:xVal>
          <c:yVal>
            <c:numRef>
              <c:f>Całkujący!$D$18:$D$84</c:f>
              <c:numCache>
                <c:formatCode>General</c:formatCode>
                <c:ptCount val="67"/>
                <c:pt idx="0">
                  <c:v>-15.915494309189533</c:v>
                </c:pt>
                <c:pt idx="1">
                  <c:v>-10.610329539459688</c:v>
                </c:pt>
                <c:pt idx="2">
                  <c:v>-7.9577471545947667</c:v>
                </c:pt>
                <c:pt idx="3">
                  <c:v>-6.366197723675814</c:v>
                </c:pt>
                <c:pt idx="4">
                  <c:v>-5.3051647697298439</c:v>
                </c:pt>
                <c:pt idx="5">
                  <c:v>-3.9788735772973833</c:v>
                </c:pt>
                <c:pt idx="6">
                  <c:v>-3.183098861837907</c:v>
                </c:pt>
                <c:pt idx="7">
                  <c:v>-2.6525823848649219</c:v>
                </c:pt>
                <c:pt idx="8">
                  <c:v>-2.2736420441699332</c:v>
                </c:pt>
                <c:pt idx="9">
                  <c:v>-1.9894367886486917</c:v>
                </c:pt>
                <c:pt idx="10">
                  <c:v>-1.7683882565766149</c:v>
                </c:pt>
                <c:pt idx="11">
                  <c:v>-1.5915494309189535</c:v>
                </c:pt>
                <c:pt idx="12">
                  <c:v>-1.0610329539459689</c:v>
                </c:pt>
                <c:pt idx="13">
                  <c:v>-0.79577471545947676</c:v>
                </c:pt>
                <c:pt idx="14">
                  <c:v>-0.63661977236758138</c:v>
                </c:pt>
                <c:pt idx="15">
                  <c:v>-0.53051647697298443</c:v>
                </c:pt>
                <c:pt idx="16">
                  <c:v>-0.39788735772973838</c:v>
                </c:pt>
                <c:pt idx="17">
                  <c:v>-0.31830988618379069</c:v>
                </c:pt>
                <c:pt idx="18">
                  <c:v>-0.26525823848649221</c:v>
                </c:pt>
                <c:pt idx="19">
                  <c:v>-0.22736420441699334</c:v>
                </c:pt>
                <c:pt idx="20">
                  <c:v>-0.19894367886486919</c:v>
                </c:pt>
                <c:pt idx="21">
                  <c:v>-0.17683882565766149</c:v>
                </c:pt>
                <c:pt idx="22">
                  <c:v>-0.15915494309189535</c:v>
                </c:pt>
                <c:pt idx="23">
                  <c:v>-0.1061032953945969</c:v>
                </c:pt>
                <c:pt idx="24">
                  <c:v>-7.9577471545947673E-2</c:v>
                </c:pt>
                <c:pt idx="25">
                  <c:v>-6.3661977236758135E-2</c:v>
                </c:pt>
                <c:pt idx="26">
                  <c:v>-5.3051647697298449E-2</c:v>
                </c:pt>
                <c:pt idx="27">
                  <c:v>-3.9788735772973836E-2</c:v>
                </c:pt>
                <c:pt idx="28">
                  <c:v>-3.1830988618379068E-2</c:v>
                </c:pt>
                <c:pt idx="29">
                  <c:v>-2.6525823848649224E-2</c:v>
                </c:pt>
                <c:pt idx="30">
                  <c:v>-2.2736420441699334E-2</c:v>
                </c:pt>
                <c:pt idx="31">
                  <c:v>-1.9894367886486918E-2</c:v>
                </c:pt>
                <c:pt idx="32">
                  <c:v>-1.7683882565766151E-2</c:v>
                </c:pt>
                <c:pt idx="33">
                  <c:v>-1.5915494309189534E-2</c:v>
                </c:pt>
                <c:pt idx="34">
                  <c:v>-1.0610329539459689E-2</c:v>
                </c:pt>
                <c:pt idx="35">
                  <c:v>-7.9577471545947669E-3</c:v>
                </c:pt>
                <c:pt idx="36">
                  <c:v>-6.3661977236758134E-3</c:v>
                </c:pt>
                <c:pt idx="37">
                  <c:v>-5.3051647697298443E-3</c:v>
                </c:pt>
                <c:pt idx="38">
                  <c:v>-3.9788735772973835E-3</c:v>
                </c:pt>
                <c:pt idx="39">
                  <c:v>-3.1830988618379067E-3</c:v>
                </c:pt>
                <c:pt idx="40">
                  <c:v>-2.6525823848649222E-3</c:v>
                </c:pt>
                <c:pt idx="41">
                  <c:v>-2.2736420441699335E-3</c:v>
                </c:pt>
                <c:pt idx="42">
                  <c:v>-1.9894367886486917E-3</c:v>
                </c:pt>
                <c:pt idx="43">
                  <c:v>-1.7683882565766149E-3</c:v>
                </c:pt>
                <c:pt idx="44">
                  <c:v>-1.5915494309189533E-3</c:v>
                </c:pt>
                <c:pt idx="45">
                  <c:v>-1.061032953945969E-3</c:v>
                </c:pt>
                <c:pt idx="46">
                  <c:v>-7.9577471545947667E-4</c:v>
                </c:pt>
                <c:pt idx="47">
                  <c:v>-6.366197723675814E-4</c:v>
                </c:pt>
                <c:pt idx="48">
                  <c:v>-5.3051647697298452E-4</c:v>
                </c:pt>
                <c:pt idx="49">
                  <c:v>-3.9788735772973834E-4</c:v>
                </c:pt>
                <c:pt idx="50">
                  <c:v>-3.183098861837907E-4</c:v>
                </c:pt>
                <c:pt idx="51">
                  <c:v>-2.6525823848649226E-4</c:v>
                </c:pt>
                <c:pt idx="52">
                  <c:v>-2.2736420441699337E-4</c:v>
                </c:pt>
                <c:pt idx="53">
                  <c:v>-1.9894367886486917E-4</c:v>
                </c:pt>
                <c:pt idx="54">
                  <c:v>-1.7683882565766145E-4</c:v>
                </c:pt>
                <c:pt idx="55">
                  <c:v>-1.5915494309189535E-4</c:v>
                </c:pt>
                <c:pt idx="56">
                  <c:v>-1.061032953945969E-4</c:v>
                </c:pt>
                <c:pt idx="57">
                  <c:v>-7.9577471545947675E-5</c:v>
                </c:pt>
                <c:pt idx="58">
                  <c:v>-6.3661977236758135E-5</c:v>
                </c:pt>
                <c:pt idx="59">
                  <c:v>-5.3051647697298448E-5</c:v>
                </c:pt>
                <c:pt idx="60">
                  <c:v>-3.9788735772973838E-5</c:v>
                </c:pt>
                <c:pt idx="61">
                  <c:v>-3.1830988618379067E-5</c:v>
                </c:pt>
                <c:pt idx="62">
                  <c:v>-2.6525823848649224E-5</c:v>
                </c:pt>
                <c:pt idx="63">
                  <c:v>-2.2736420441699336E-5</c:v>
                </c:pt>
                <c:pt idx="64">
                  <c:v>-1.9894367886486919E-5</c:v>
                </c:pt>
                <c:pt idx="65">
                  <c:v>-1.7683882565766149E-5</c:v>
                </c:pt>
                <c:pt idx="66">
                  <c:v>-1.5915494309189534E-5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64960"/>
        <c:axId val="81879808"/>
      </c:scatterChart>
      <c:valAx>
        <c:axId val="81864960"/>
        <c:scaling>
          <c:orientation val="minMax"/>
          <c:max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P(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  <a:cs typeface="Arial CE"/>
                  </a:rPr>
                  <a:t>w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5557853601633125"/>
              <c:y val="0.898477150395868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879808"/>
        <c:crosses val="autoZero"/>
        <c:crossBetween val="midCat"/>
        <c:minorUnit val="1"/>
      </c:valAx>
      <c:valAx>
        <c:axId val="81879808"/>
        <c:scaling>
          <c:orientation val="minMax"/>
          <c:min val="-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Q(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  <a:cs typeface="Arial CE"/>
                  </a:rPr>
                  <a:t>w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6.1983085447652369E-3"/>
              <c:y val="0.441624498679007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864960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Element różniczkujący idealny</a:t>
            </a:r>
          </a:p>
        </c:rich>
      </c:tx>
      <c:layout>
        <c:manualLayout>
          <c:xMode val="edge"/>
          <c:yMode val="edge"/>
          <c:x val="0.37293391659375913"/>
          <c:y val="2.030460422117206E-2"/>
        </c:manualLayout>
      </c:layout>
      <c:overlay val="0"/>
      <c:spPr>
        <a:solidFill>
          <a:srgbClr val="FFFFFF"/>
        </a:solidFill>
        <a:ln w="381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0020661157024793"/>
          <c:y val="0.14382402707275804"/>
          <c:w val="0.84917355371900827"/>
          <c:h val="0.74111675126903553"/>
        </c:manualLayout>
      </c:layout>
      <c:scatterChart>
        <c:scatterStyle val="lineMarker"/>
        <c:varyColors val="0"/>
        <c:ser>
          <c:idx val="1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'Różniczk.idealny'!$B$16:$B$82</c:f>
              <c:numCache>
                <c:formatCode>General</c:formatCode>
                <c:ptCount val="67"/>
                <c:pt idx="0">
                  <c:v>6.2831853071795862</c:v>
                </c:pt>
                <c:pt idx="1">
                  <c:v>9.4247779607693793</c:v>
                </c:pt>
                <c:pt idx="2">
                  <c:v>12.566370614359172</c:v>
                </c:pt>
                <c:pt idx="3">
                  <c:v>15.707963267948966</c:v>
                </c:pt>
                <c:pt idx="4">
                  <c:v>18.849555921538759</c:v>
                </c:pt>
                <c:pt idx="5">
                  <c:v>25.132741228718345</c:v>
                </c:pt>
                <c:pt idx="6">
                  <c:v>31.415926535897931</c:v>
                </c:pt>
                <c:pt idx="7">
                  <c:v>37.699111843077517</c:v>
                </c:pt>
                <c:pt idx="8">
                  <c:v>43.982297150257104</c:v>
                </c:pt>
                <c:pt idx="9">
                  <c:v>50.26548245743669</c:v>
                </c:pt>
                <c:pt idx="10">
                  <c:v>56.548667764616276</c:v>
                </c:pt>
                <c:pt idx="11">
                  <c:v>62.831853071795862</c:v>
                </c:pt>
                <c:pt idx="12">
                  <c:v>94.247779607693786</c:v>
                </c:pt>
                <c:pt idx="13">
                  <c:v>125.66370614359172</c:v>
                </c:pt>
                <c:pt idx="14">
                  <c:v>157.07963267948966</c:v>
                </c:pt>
                <c:pt idx="15">
                  <c:v>188.49555921538757</c:v>
                </c:pt>
                <c:pt idx="16">
                  <c:v>251.32741228718345</c:v>
                </c:pt>
                <c:pt idx="17">
                  <c:v>314.15926535897933</c:v>
                </c:pt>
                <c:pt idx="18">
                  <c:v>376.99111843077515</c:v>
                </c:pt>
                <c:pt idx="19">
                  <c:v>439.82297150257102</c:v>
                </c:pt>
                <c:pt idx="20">
                  <c:v>502.6548245743669</c:v>
                </c:pt>
                <c:pt idx="21">
                  <c:v>565.48667764616278</c:v>
                </c:pt>
                <c:pt idx="22">
                  <c:v>628.31853071795865</c:v>
                </c:pt>
                <c:pt idx="23">
                  <c:v>942.47779607693792</c:v>
                </c:pt>
                <c:pt idx="24">
                  <c:v>1256.6370614359173</c:v>
                </c:pt>
                <c:pt idx="25">
                  <c:v>1570.7963267948965</c:v>
                </c:pt>
                <c:pt idx="26">
                  <c:v>1884.9555921538758</c:v>
                </c:pt>
                <c:pt idx="27">
                  <c:v>2513.2741228718346</c:v>
                </c:pt>
                <c:pt idx="28">
                  <c:v>3141.5926535897929</c:v>
                </c:pt>
                <c:pt idx="29">
                  <c:v>3769.9111843077517</c:v>
                </c:pt>
                <c:pt idx="30">
                  <c:v>4398.22971502571</c:v>
                </c:pt>
                <c:pt idx="31">
                  <c:v>5026.5482457436692</c:v>
                </c:pt>
                <c:pt idx="32">
                  <c:v>5654.8667764616275</c:v>
                </c:pt>
                <c:pt idx="33">
                  <c:v>6283.1853071795858</c:v>
                </c:pt>
                <c:pt idx="34">
                  <c:v>9424.7779607693792</c:v>
                </c:pt>
                <c:pt idx="35">
                  <c:v>12566.370614359172</c:v>
                </c:pt>
                <c:pt idx="36">
                  <c:v>15707.963267948966</c:v>
                </c:pt>
                <c:pt idx="37">
                  <c:v>18849.555921538758</c:v>
                </c:pt>
                <c:pt idx="38">
                  <c:v>25132.741228718343</c:v>
                </c:pt>
                <c:pt idx="39">
                  <c:v>31415.926535897932</c:v>
                </c:pt>
                <c:pt idx="40">
                  <c:v>37699.111843077517</c:v>
                </c:pt>
                <c:pt idx="41">
                  <c:v>43982.297150257102</c:v>
                </c:pt>
                <c:pt idx="42">
                  <c:v>50265.482457436687</c:v>
                </c:pt>
                <c:pt idx="43">
                  <c:v>56548.667764616279</c:v>
                </c:pt>
                <c:pt idx="44">
                  <c:v>62831.853071795864</c:v>
                </c:pt>
                <c:pt idx="45">
                  <c:v>94247.779607693796</c:v>
                </c:pt>
                <c:pt idx="46">
                  <c:v>125663.70614359173</c:v>
                </c:pt>
                <c:pt idx="47">
                  <c:v>157079.63267948964</c:v>
                </c:pt>
                <c:pt idx="48">
                  <c:v>188495.55921538759</c:v>
                </c:pt>
                <c:pt idx="49">
                  <c:v>251327.41228718346</c:v>
                </c:pt>
                <c:pt idx="50">
                  <c:v>314159.26535897929</c:v>
                </c:pt>
                <c:pt idx="51">
                  <c:v>376991.11843077518</c:v>
                </c:pt>
                <c:pt idx="52">
                  <c:v>439822.97150257102</c:v>
                </c:pt>
                <c:pt idx="53">
                  <c:v>502654.82457436691</c:v>
                </c:pt>
                <c:pt idx="54">
                  <c:v>565486.6776461628</c:v>
                </c:pt>
                <c:pt idx="55">
                  <c:v>628318.53071795858</c:v>
                </c:pt>
                <c:pt idx="56">
                  <c:v>942477.79607693793</c:v>
                </c:pt>
                <c:pt idx="57">
                  <c:v>1256637.0614359172</c:v>
                </c:pt>
                <c:pt idx="58">
                  <c:v>1570796.3267948965</c:v>
                </c:pt>
                <c:pt idx="59">
                  <c:v>1884955.5921538759</c:v>
                </c:pt>
                <c:pt idx="60">
                  <c:v>2513274.1228718343</c:v>
                </c:pt>
                <c:pt idx="61">
                  <c:v>3141592.653589793</c:v>
                </c:pt>
                <c:pt idx="62">
                  <c:v>3769911.1843077517</c:v>
                </c:pt>
                <c:pt idx="63">
                  <c:v>4398229.7150257099</c:v>
                </c:pt>
                <c:pt idx="64">
                  <c:v>5026548.2457436686</c:v>
                </c:pt>
                <c:pt idx="65">
                  <c:v>5654866.7764616273</c:v>
                </c:pt>
                <c:pt idx="66">
                  <c:v>6283185.307179586</c:v>
                </c:pt>
              </c:numCache>
            </c:numRef>
          </c:xVal>
          <c:yVal>
            <c:numRef>
              <c:f>'Różniczk.idealny'!$E$16:$E$82</c:f>
              <c:numCache>
                <c:formatCode>General</c:formatCode>
                <c:ptCount val="67"/>
                <c:pt idx="0">
                  <c:v>-44.036402632837699</c:v>
                </c:pt>
                <c:pt idx="1">
                  <c:v>-40.514577451724072</c:v>
                </c:pt>
                <c:pt idx="2">
                  <c:v>-38.015802719558074</c:v>
                </c:pt>
                <c:pt idx="3">
                  <c:v>-36.07760245939695</c:v>
                </c:pt>
                <c:pt idx="4">
                  <c:v>-34.493977538444447</c:v>
                </c:pt>
                <c:pt idx="5">
                  <c:v>-31.995202806278449</c:v>
                </c:pt>
                <c:pt idx="6">
                  <c:v>-30.057002546117321</c:v>
                </c:pt>
                <c:pt idx="7">
                  <c:v>-28.473377625164829</c:v>
                </c:pt>
                <c:pt idx="8">
                  <c:v>-27.134441832552561</c:v>
                </c:pt>
                <c:pt idx="9">
                  <c:v>-25.974602892998824</c:v>
                </c:pt>
                <c:pt idx="10">
                  <c:v>-24.951552444051202</c:v>
                </c:pt>
                <c:pt idx="11">
                  <c:v>-24.036402632837696</c:v>
                </c:pt>
                <c:pt idx="12">
                  <c:v>-20.514577451724072</c:v>
                </c:pt>
                <c:pt idx="13">
                  <c:v>-18.015802719558074</c:v>
                </c:pt>
                <c:pt idx="14">
                  <c:v>-16.077602459396946</c:v>
                </c:pt>
                <c:pt idx="15">
                  <c:v>-14.493977538444451</c:v>
                </c:pt>
                <c:pt idx="16">
                  <c:v>-11.995202806278451</c:v>
                </c:pt>
                <c:pt idx="17">
                  <c:v>-10.057002546117324</c:v>
                </c:pt>
                <c:pt idx="18">
                  <c:v>-8.4733776251648276</c:v>
                </c:pt>
                <c:pt idx="19">
                  <c:v>-7.1344418325525627</c:v>
                </c:pt>
                <c:pt idx="20">
                  <c:v>-5.9746028929988269</c:v>
                </c:pt>
                <c:pt idx="21">
                  <c:v>-4.9515524440512015</c:v>
                </c:pt>
                <c:pt idx="22">
                  <c:v>-4.0364026328376994</c:v>
                </c:pt>
                <c:pt idx="23">
                  <c:v>-0.51457745172407443</c:v>
                </c:pt>
                <c:pt idx="24">
                  <c:v>1.9841972804419243</c:v>
                </c:pt>
                <c:pt idx="25">
                  <c:v>3.9223975406030527</c:v>
                </c:pt>
                <c:pt idx="26">
                  <c:v>5.50602246155555</c:v>
                </c:pt>
                <c:pt idx="27">
                  <c:v>8.004797193721549</c:v>
                </c:pt>
                <c:pt idx="28">
                  <c:v>9.9429974538826773</c:v>
                </c:pt>
                <c:pt idx="29">
                  <c:v>11.526622374835174</c:v>
                </c:pt>
                <c:pt idx="30">
                  <c:v>12.865558167447437</c:v>
                </c:pt>
                <c:pt idx="31">
                  <c:v>14.025397107001172</c:v>
                </c:pt>
                <c:pt idx="32">
                  <c:v>15.048447555948798</c:v>
                </c:pt>
                <c:pt idx="33">
                  <c:v>15.963597367162301</c:v>
                </c:pt>
                <c:pt idx="34">
                  <c:v>19.485422548275928</c:v>
                </c:pt>
                <c:pt idx="35">
                  <c:v>21.984197280441926</c:v>
                </c:pt>
                <c:pt idx="36">
                  <c:v>23.922397540603054</c:v>
                </c:pt>
                <c:pt idx="37">
                  <c:v>25.506022461555553</c:v>
                </c:pt>
                <c:pt idx="38">
                  <c:v>28.004797193721551</c:v>
                </c:pt>
                <c:pt idx="39">
                  <c:v>29.942997453882679</c:v>
                </c:pt>
                <c:pt idx="40">
                  <c:v>31.526622374835171</c:v>
                </c:pt>
                <c:pt idx="41">
                  <c:v>32.865558167447439</c:v>
                </c:pt>
                <c:pt idx="42">
                  <c:v>34.025397107001176</c:v>
                </c:pt>
                <c:pt idx="43">
                  <c:v>35.048447555948798</c:v>
                </c:pt>
                <c:pt idx="44">
                  <c:v>35.963597367162301</c:v>
                </c:pt>
                <c:pt idx="45">
                  <c:v>39.485422548275928</c:v>
                </c:pt>
                <c:pt idx="46">
                  <c:v>41.984197280441926</c:v>
                </c:pt>
                <c:pt idx="47">
                  <c:v>43.92239754060305</c:v>
                </c:pt>
                <c:pt idx="48">
                  <c:v>45.506022461555553</c:v>
                </c:pt>
                <c:pt idx="49">
                  <c:v>48.004797193721551</c:v>
                </c:pt>
                <c:pt idx="50">
                  <c:v>49.942997453882676</c:v>
                </c:pt>
                <c:pt idx="51">
                  <c:v>51.526622374835178</c:v>
                </c:pt>
                <c:pt idx="52">
                  <c:v>52.865558167447439</c:v>
                </c:pt>
                <c:pt idx="53">
                  <c:v>54.025397107001176</c:v>
                </c:pt>
                <c:pt idx="54">
                  <c:v>55.048447555948798</c:v>
                </c:pt>
                <c:pt idx="55">
                  <c:v>55.963597367162301</c:v>
                </c:pt>
                <c:pt idx="56">
                  <c:v>59.485422548275928</c:v>
                </c:pt>
                <c:pt idx="57">
                  <c:v>61.984197280441926</c:v>
                </c:pt>
                <c:pt idx="58">
                  <c:v>63.92239754060305</c:v>
                </c:pt>
                <c:pt idx="59">
                  <c:v>65.506022461555546</c:v>
                </c:pt>
                <c:pt idx="60">
                  <c:v>68.004797193721544</c:v>
                </c:pt>
                <c:pt idx="61">
                  <c:v>69.942997453882668</c:v>
                </c:pt>
                <c:pt idx="62">
                  <c:v>71.526622374835171</c:v>
                </c:pt>
                <c:pt idx="63">
                  <c:v>72.865558167447432</c:v>
                </c:pt>
                <c:pt idx="64">
                  <c:v>74.025397107001169</c:v>
                </c:pt>
                <c:pt idx="65">
                  <c:v>75.048447555948798</c:v>
                </c:pt>
                <c:pt idx="66">
                  <c:v>75.963597367162293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76928"/>
        <c:axId val="81679488"/>
      </c:scatterChart>
      <c:valAx>
        <c:axId val="81676928"/>
        <c:scaling>
          <c:logBase val="10"/>
          <c:orientation val="minMax"/>
          <c:min val="1"/>
        </c:scaling>
        <c:delete val="0"/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w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1/s</a:t>
                </a:r>
              </a:p>
            </c:rich>
          </c:tx>
          <c:layout>
            <c:manualLayout>
              <c:xMode val="edge"/>
              <c:yMode val="edge"/>
              <c:x val="0.49070247885680957"/>
              <c:y val="0.908629366755590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679488"/>
        <c:crosses val="autoZero"/>
        <c:crossBetween val="midCat"/>
      </c:valAx>
      <c:valAx>
        <c:axId val="81679488"/>
        <c:scaling>
          <c:orientation val="minMax"/>
        </c:scaling>
        <c:delete val="0"/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L(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  <a:cs typeface="Arial CE"/>
                  </a:rPr>
                  <a:t>w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)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dB</a:t>
                </a:r>
              </a:p>
            </c:rich>
          </c:tx>
          <c:layout>
            <c:manualLayout>
              <c:xMode val="edge"/>
              <c:yMode val="edge"/>
              <c:x val="1.1363662875473898E-2"/>
              <c:y val="0.433164146877510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676928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396694214876"/>
          <c:y val="4.060913705583756E-2"/>
          <c:w val="0.84814049586776863"/>
          <c:h val="0.80203045685279184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'Różniczk.idealny'!$B$16:$B$82</c:f>
              <c:numCache>
                <c:formatCode>General</c:formatCode>
                <c:ptCount val="67"/>
                <c:pt idx="0">
                  <c:v>6.2831853071795862</c:v>
                </c:pt>
                <c:pt idx="1">
                  <c:v>9.4247779607693793</c:v>
                </c:pt>
                <c:pt idx="2">
                  <c:v>12.566370614359172</c:v>
                </c:pt>
                <c:pt idx="3">
                  <c:v>15.707963267948966</c:v>
                </c:pt>
                <c:pt idx="4">
                  <c:v>18.849555921538759</c:v>
                </c:pt>
                <c:pt idx="5">
                  <c:v>25.132741228718345</c:v>
                </c:pt>
                <c:pt idx="6">
                  <c:v>31.415926535897931</c:v>
                </c:pt>
                <c:pt idx="7">
                  <c:v>37.699111843077517</c:v>
                </c:pt>
                <c:pt idx="8">
                  <c:v>43.982297150257104</c:v>
                </c:pt>
                <c:pt idx="9">
                  <c:v>50.26548245743669</c:v>
                </c:pt>
                <c:pt idx="10">
                  <c:v>56.548667764616276</c:v>
                </c:pt>
                <c:pt idx="11">
                  <c:v>62.831853071795862</c:v>
                </c:pt>
                <c:pt idx="12">
                  <c:v>94.247779607693786</c:v>
                </c:pt>
                <c:pt idx="13">
                  <c:v>125.66370614359172</c:v>
                </c:pt>
                <c:pt idx="14">
                  <c:v>157.07963267948966</c:v>
                </c:pt>
                <c:pt idx="15">
                  <c:v>188.49555921538757</c:v>
                </c:pt>
                <c:pt idx="16">
                  <c:v>251.32741228718345</c:v>
                </c:pt>
                <c:pt idx="17">
                  <c:v>314.15926535897933</c:v>
                </c:pt>
                <c:pt idx="18">
                  <c:v>376.99111843077515</c:v>
                </c:pt>
                <c:pt idx="19">
                  <c:v>439.82297150257102</c:v>
                </c:pt>
                <c:pt idx="20">
                  <c:v>502.6548245743669</c:v>
                </c:pt>
                <c:pt idx="21">
                  <c:v>565.48667764616278</c:v>
                </c:pt>
                <c:pt idx="22">
                  <c:v>628.31853071795865</c:v>
                </c:pt>
                <c:pt idx="23">
                  <c:v>942.47779607693792</c:v>
                </c:pt>
                <c:pt idx="24">
                  <c:v>1256.6370614359173</c:v>
                </c:pt>
                <c:pt idx="25">
                  <c:v>1570.7963267948965</c:v>
                </c:pt>
                <c:pt idx="26">
                  <c:v>1884.9555921538758</c:v>
                </c:pt>
                <c:pt idx="27">
                  <c:v>2513.2741228718346</c:v>
                </c:pt>
                <c:pt idx="28">
                  <c:v>3141.5926535897929</c:v>
                </c:pt>
                <c:pt idx="29">
                  <c:v>3769.9111843077517</c:v>
                </c:pt>
                <c:pt idx="30">
                  <c:v>4398.22971502571</c:v>
                </c:pt>
                <c:pt idx="31">
                  <c:v>5026.5482457436692</c:v>
                </c:pt>
                <c:pt idx="32">
                  <c:v>5654.8667764616275</c:v>
                </c:pt>
                <c:pt idx="33">
                  <c:v>6283.1853071795858</c:v>
                </c:pt>
                <c:pt idx="34">
                  <c:v>9424.7779607693792</c:v>
                </c:pt>
                <c:pt idx="35">
                  <c:v>12566.370614359172</c:v>
                </c:pt>
                <c:pt idx="36">
                  <c:v>15707.963267948966</c:v>
                </c:pt>
                <c:pt idx="37">
                  <c:v>18849.555921538758</c:v>
                </c:pt>
                <c:pt idx="38">
                  <c:v>25132.741228718343</c:v>
                </c:pt>
                <c:pt idx="39">
                  <c:v>31415.926535897932</c:v>
                </c:pt>
                <c:pt idx="40">
                  <c:v>37699.111843077517</c:v>
                </c:pt>
                <c:pt idx="41">
                  <c:v>43982.297150257102</c:v>
                </c:pt>
                <c:pt idx="42">
                  <c:v>50265.482457436687</c:v>
                </c:pt>
                <c:pt idx="43">
                  <c:v>56548.667764616279</c:v>
                </c:pt>
                <c:pt idx="44">
                  <c:v>62831.853071795864</c:v>
                </c:pt>
                <c:pt idx="45">
                  <c:v>94247.779607693796</c:v>
                </c:pt>
                <c:pt idx="46">
                  <c:v>125663.70614359173</c:v>
                </c:pt>
                <c:pt idx="47">
                  <c:v>157079.63267948964</c:v>
                </c:pt>
                <c:pt idx="48">
                  <c:v>188495.55921538759</c:v>
                </c:pt>
                <c:pt idx="49">
                  <c:v>251327.41228718346</c:v>
                </c:pt>
                <c:pt idx="50">
                  <c:v>314159.26535897929</c:v>
                </c:pt>
                <c:pt idx="51">
                  <c:v>376991.11843077518</c:v>
                </c:pt>
                <c:pt idx="52">
                  <c:v>439822.97150257102</c:v>
                </c:pt>
                <c:pt idx="53">
                  <c:v>502654.82457436691</c:v>
                </c:pt>
                <c:pt idx="54">
                  <c:v>565486.6776461628</c:v>
                </c:pt>
                <c:pt idx="55">
                  <c:v>628318.53071795858</c:v>
                </c:pt>
                <c:pt idx="56">
                  <c:v>942477.79607693793</c:v>
                </c:pt>
                <c:pt idx="57">
                  <c:v>1256637.0614359172</c:v>
                </c:pt>
                <c:pt idx="58">
                  <c:v>1570796.3267948965</c:v>
                </c:pt>
                <c:pt idx="59">
                  <c:v>1884955.5921538759</c:v>
                </c:pt>
                <c:pt idx="60">
                  <c:v>2513274.1228718343</c:v>
                </c:pt>
                <c:pt idx="61">
                  <c:v>3141592.653589793</c:v>
                </c:pt>
                <c:pt idx="62">
                  <c:v>3769911.1843077517</c:v>
                </c:pt>
                <c:pt idx="63">
                  <c:v>4398229.7150257099</c:v>
                </c:pt>
                <c:pt idx="64">
                  <c:v>5026548.2457436686</c:v>
                </c:pt>
                <c:pt idx="65">
                  <c:v>5654866.7764616273</c:v>
                </c:pt>
                <c:pt idx="66">
                  <c:v>6283185.307179586</c:v>
                </c:pt>
              </c:numCache>
            </c:numRef>
          </c:xVal>
          <c:yVal>
            <c:numRef>
              <c:f>'Różniczk.idealny'!$G$16:$G$82</c:f>
              <c:numCache>
                <c:formatCode>General</c:formatCode>
                <c:ptCount val="67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783808"/>
        <c:axId val="81794560"/>
      </c:scatterChart>
      <c:valAx>
        <c:axId val="81783808"/>
        <c:scaling>
          <c:logBase val="10"/>
          <c:orientation val="minMax"/>
        </c:scaling>
        <c:delete val="0"/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w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1/s</a:t>
                </a:r>
              </a:p>
            </c:rich>
          </c:tx>
          <c:layout>
            <c:manualLayout>
              <c:xMode val="edge"/>
              <c:yMode val="edge"/>
              <c:x val="0.49070247885680957"/>
              <c:y val="0.908629366755590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794560"/>
        <c:crosses val="autoZero"/>
        <c:crossBetween val="midCat"/>
      </c:valAx>
      <c:valAx>
        <c:axId val="81794560"/>
        <c:scaling>
          <c:orientation val="minMax"/>
        </c:scaling>
        <c:delete val="0"/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</a:t>
                </a:r>
                <a:r>
                  <a:rPr lang="en-US" sz="16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o</a:t>
                </a:r>
              </a:p>
            </c:rich>
          </c:tx>
          <c:layout>
            <c:manualLayout>
              <c:xMode val="edge"/>
              <c:yMode val="edge"/>
              <c:x val="1.1363662875473898E-2"/>
              <c:y val="0.406091398416524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783808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Element różniczkujący rzeczywisty</a:t>
            </a:r>
          </a:p>
        </c:rich>
      </c:tx>
      <c:layout>
        <c:manualLayout>
          <c:xMode val="edge"/>
          <c:yMode val="edge"/>
          <c:x val="0.35847115777194516"/>
          <c:y val="2.0304604221172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074380165289255E-2"/>
          <c:y val="0.13028764805414553"/>
          <c:w val="0.85330578512396693"/>
          <c:h val="0.75465313028764802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'R.rz.'!$B$18:$B$84</c:f>
              <c:numCache>
                <c:formatCode>General</c:formatCode>
                <c:ptCount val="67"/>
                <c:pt idx="0">
                  <c:v>6.2831853071795862</c:v>
                </c:pt>
                <c:pt idx="1">
                  <c:v>9.4247779607693793</c:v>
                </c:pt>
                <c:pt idx="2">
                  <c:v>12.566370614359172</c:v>
                </c:pt>
                <c:pt idx="3">
                  <c:v>15.707963267948966</c:v>
                </c:pt>
                <c:pt idx="4">
                  <c:v>18.849555921538759</c:v>
                </c:pt>
                <c:pt idx="5">
                  <c:v>25.132741228718345</c:v>
                </c:pt>
                <c:pt idx="6">
                  <c:v>31.415926535897931</c:v>
                </c:pt>
                <c:pt idx="7">
                  <c:v>37.699111843077517</c:v>
                </c:pt>
                <c:pt idx="8">
                  <c:v>43.982297150257104</c:v>
                </c:pt>
                <c:pt idx="9">
                  <c:v>50.26548245743669</c:v>
                </c:pt>
                <c:pt idx="10">
                  <c:v>56.548667764616276</c:v>
                </c:pt>
                <c:pt idx="11">
                  <c:v>62.831853071795862</c:v>
                </c:pt>
                <c:pt idx="12">
                  <c:v>94.247779607693786</c:v>
                </c:pt>
                <c:pt idx="13">
                  <c:v>125.66370614359172</c:v>
                </c:pt>
                <c:pt idx="14">
                  <c:v>157.07963267948966</c:v>
                </c:pt>
                <c:pt idx="15">
                  <c:v>188.49555921538757</c:v>
                </c:pt>
                <c:pt idx="16">
                  <c:v>251.32741228718345</c:v>
                </c:pt>
                <c:pt idx="17">
                  <c:v>314.15926535897933</c:v>
                </c:pt>
                <c:pt idx="18">
                  <c:v>376.99111843077515</c:v>
                </c:pt>
                <c:pt idx="19">
                  <c:v>439.82297150257102</c:v>
                </c:pt>
                <c:pt idx="20">
                  <c:v>502.6548245743669</c:v>
                </c:pt>
                <c:pt idx="21">
                  <c:v>565.48667764616278</c:v>
                </c:pt>
                <c:pt idx="22">
                  <c:v>628.31853071795865</c:v>
                </c:pt>
                <c:pt idx="23">
                  <c:v>942.47779607693792</c:v>
                </c:pt>
                <c:pt idx="24">
                  <c:v>1256.6370614359173</c:v>
                </c:pt>
                <c:pt idx="25">
                  <c:v>1570.7963267948965</c:v>
                </c:pt>
                <c:pt idx="26">
                  <c:v>1884.9555921538758</c:v>
                </c:pt>
                <c:pt idx="27">
                  <c:v>2513.2741228718346</c:v>
                </c:pt>
                <c:pt idx="28">
                  <c:v>3141.5926535897929</c:v>
                </c:pt>
                <c:pt idx="29">
                  <c:v>3769.9111843077517</c:v>
                </c:pt>
                <c:pt idx="30">
                  <c:v>4398.22971502571</c:v>
                </c:pt>
                <c:pt idx="31">
                  <c:v>5026.5482457436692</c:v>
                </c:pt>
                <c:pt idx="32">
                  <c:v>5654.8667764616275</c:v>
                </c:pt>
                <c:pt idx="33">
                  <c:v>6283.1853071795858</c:v>
                </c:pt>
                <c:pt idx="34">
                  <c:v>9424.7779607693792</c:v>
                </c:pt>
                <c:pt idx="35">
                  <c:v>12566.370614359172</c:v>
                </c:pt>
                <c:pt idx="36">
                  <c:v>15707.963267948966</c:v>
                </c:pt>
                <c:pt idx="37">
                  <c:v>18849.555921538758</c:v>
                </c:pt>
                <c:pt idx="38">
                  <c:v>25132.741228718343</c:v>
                </c:pt>
                <c:pt idx="39">
                  <c:v>31415.926535897932</c:v>
                </c:pt>
                <c:pt idx="40">
                  <c:v>37699.111843077517</c:v>
                </c:pt>
                <c:pt idx="41">
                  <c:v>43982.297150257102</c:v>
                </c:pt>
                <c:pt idx="42">
                  <c:v>50265.482457436687</c:v>
                </c:pt>
                <c:pt idx="43">
                  <c:v>56548.667764616279</c:v>
                </c:pt>
                <c:pt idx="44">
                  <c:v>62831.853071795864</c:v>
                </c:pt>
                <c:pt idx="45">
                  <c:v>94247.779607693796</c:v>
                </c:pt>
                <c:pt idx="46">
                  <c:v>125663.70614359173</c:v>
                </c:pt>
                <c:pt idx="47">
                  <c:v>157079.63267948964</c:v>
                </c:pt>
                <c:pt idx="48">
                  <c:v>188495.55921538759</c:v>
                </c:pt>
                <c:pt idx="49">
                  <c:v>251327.41228718346</c:v>
                </c:pt>
                <c:pt idx="50">
                  <c:v>314159.26535897929</c:v>
                </c:pt>
                <c:pt idx="51">
                  <c:v>376991.11843077518</c:v>
                </c:pt>
                <c:pt idx="52">
                  <c:v>439822.97150257102</c:v>
                </c:pt>
                <c:pt idx="53">
                  <c:v>502654.82457436691</c:v>
                </c:pt>
                <c:pt idx="54">
                  <c:v>565486.6776461628</c:v>
                </c:pt>
                <c:pt idx="55">
                  <c:v>628318.53071795858</c:v>
                </c:pt>
                <c:pt idx="56">
                  <c:v>942477.79607693793</c:v>
                </c:pt>
                <c:pt idx="57">
                  <c:v>1256637.0614359172</c:v>
                </c:pt>
                <c:pt idx="58">
                  <c:v>1570796.3267948965</c:v>
                </c:pt>
                <c:pt idx="59">
                  <c:v>1884955.5921538759</c:v>
                </c:pt>
                <c:pt idx="60">
                  <c:v>2513274.1228718343</c:v>
                </c:pt>
                <c:pt idx="61">
                  <c:v>3141592.653589793</c:v>
                </c:pt>
                <c:pt idx="62">
                  <c:v>3769911.1843077517</c:v>
                </c:pt>
                <c:pt idx="63">
                  <c:v>4398229.7150257099</c:v>
                </c:pt>
                <c:pt idx="64">
                  <c:v>5026548.2457436686</c:v>
                </c:pt>
                <c:pt idx="65">
                  <c:v>5654866.7764616273</c:v>
                </c:pt>
                <c:pt idx="66">
                  <c:v>6283185.307179586</c:v>
                </c:pt>
              </c:numCache>
            </c:numRef>
          </c:xVal>
          <c:yVal>
            <c:numRef>
              <c:f>'R.rz.'!$F$18:$F$84</c:f>
              <c:numCache>
                <c:formatCode>General</c:formatCode>
                <c:ptCount val="67"/>
                <c:pt idx="0">
                  <c:v>-58.015845582493853</c:v>
                </c:pt>
                <c:pt idx="1">
                  <c:v>-54.494073979455067</c:v>
                </c:pt>
                <c:pt idx="2">
                  <c:v>-51.995374255483398</c:v>
                </c:pt>
                <c:pt idx="3">
                  <c:v>-50.05727043252574</c:v>
                </c:pt>
                <c:pt idx="4">
                  <c:v>-48.473763376358328</c:v>
                </c:pt>
                <c:pt idx="5">
                  <c:v>-45.975288649211905</c:v>
                </c:pt>
                <c:pt idx="6">
                  <c:v>-44.037474079341209</c:v>
                </c:pt>
                <c:pt idx="7">
                  <c:v>-42.454320511121495</c:v>
                </c:pt>
                <c:pt idx="8">
                  <c:v>-41.115941705792011</c:v>
                </c:pt>
                <c:pt idx="9">
                  <c:v>-39.956745355120404</c:v>
                </c:pt>
                <c:pt idx="10">
                  <c:v>-38.934423058651745</c:v>
                </c:pt>
                <c:pt idx="11">
                  <c:v>-38.020086920467222</c:v>
                </c:pt>
                <c:pt idx="12">
                  <c:v>-34.503611054155044</c:v>
                </c:pt>
                <c:pt idx="13">
                  <c:v>-32.012314310623033</c:v>
                </c:pt>
                <c:pt idx="14">
                  <c:v>-30.083709725948246</c:v>
                </c:pt>
                <c:pt idx="15">
                  <c:v>-28.511784133476787</c:v>
                </c:pt>
                <c:pt idx="16">
                  <c:v>-26.042648068473291</c:v>
                </c:pt>
                <c:pt idx="17">
                  <c:v>-24.142259845383659</c:v>
                </c:pt>
                <c:pt idx="18">
                  <c:v>-22.604406979083357</c:v>
                </c:pt>
                <c:pt idx="19">
                  <c:v>-21.318950738495531</c:v>
                </c:pt>
                <c:pt idx="20">
                  <c:v>-20.220011601615958</c:v>
                </c:pt>
                <c:pt idx="21">
                  <c:v>-19.264964068282389</c:v>
                </c:pt>
                <c:pt idx="22">
                  <c:v>-18.424578327441598</c:v>
                </c:pt>
                <c:pt idx="23">
                  <c:v>-15.364924504754109</c:v>
                </c:pt>
                <c:pt idx="24">
                  <c:v>-13.440272922483738</c:v>
                </c:pt>
                <c:pt idx="25">
                  <c:v>-12.143700594764653</c:v>
                </c:pt>
                <c:pt idx="26">
                  <c:v>-11.234005669526056</c:v>
                </c:pt>
                <c:pt idx="27">
                  <c:v>-10.089346513273536</c:v>
                </c:pt>
                <c:pt idx="28">
                  <c:v>-9.4364434594372035</c:v>
                </c:pt>
                <c:pt idx="29">
                  <c:v>-9.035809142324041</c:v>
                </c:pt>
                <c:pt idx="30">
                  <c:v>-8.7750737487069888</c:v>
                </c:pt>
                <c:pt idx="31">
                  <c:v>-8.5970645385226021</c:v>
                </c:pt>
                <c:pt idx="32">
                  <c:v>-8.4706646402263317</c:v>
                </c:pt>
                <c:pt idx="33">
                  <c:v>-8.3779401019570408</c:v>
                </c:pt>
                <c:pt idx="34">
                  <c:v>-8.1500945577418289</c:v>
                </c:pt>
                <c:pt idx="35">
                  <c:v>-8.06743807208397</c:v>
                </c:pt>
                <c:pt idx="36">
                  <c:v>-8.0286407538378448</c:v>
                </c:pt>
                <c:pt idx="37">
                  <c:v>-8.0074194870025597</c:v>
                </c:pt>
                <c:pt idx="38">
                  <c:v>-7.9862154793888926</c:v>
                </c:pt>
                <c:pt idx="39">
                  <c:v>-7.9763658942259488</c:v>
                </c:pt>
                <c:pt idx="40">
                  <c:v>-7.9710061245103558</c:v>
                </c:pt>
                <c:pt idx="41">
                  <c:v>-7.9677711528467885</c:v>
                </c:pt>
                <c:pt idx="42">
                  <c:v>-7.9656702415595291</c:v>
                </c:pt>
                <c:pt idx="43">
                  <c:v>-7.964229276222266</c:v>
                </c:pt>
                <c:pt idx="44">
                  <c:v>-7.9631982688112508</c:v>
                </c:pt>
                <c:pt idx="45">
                  <c:v>-7.9607554323848175</c:v>
                </c:pt>
                <c:pt idx="46">
                  <c:v>-7.9599001149113118</c:v>
                </c:pt>
                <c:pt idx="47">
                  <c:v>-7.9595041680739298</c:v>
                </c:pt>
                <c:pt idx="48">
                  <c:v>-7.9592890707098594</c:v>
                </c:pt>
                <c:pt idx="49">
                  <c:v>-7.9590751849266645</c:v>
                </c:pt>
                <c:pt idx="50">
                  <c:v>-7.958976182797902</c:v>
                </c:pt>
                <c:pt idx="51">
                  <c:v>-7.9589224029177981</c:v>
                </c:pt>
                <c:pt idx="52">
                  <c:v>-7.9588899750244586</c:v>
                </c:pt>
                <c:pt idx="53">
                  <c:v>-7.9588689279448799</c:v>
                </c:pt>
                <c:pt idx="54">
                  <c:v>-7.9588544980774731</c:v>
                </c:pt>
                <c:pt idx="55">
                  <c:v>-7.9588441764487836</c:v>
                </c:pt>
                <c:pt idx="56">
                  <c:v>-7.9588197303882522</c:v>
                </c:pt>
                <c:pt idx="57">
                  <c:v>-7.9588111742345564</c:v>
                </c:pt>
                <c:pt idx="58">
                  <c:v>-7.9588072139519976</c:v>
                </c:pt>
                <c:pt idx="59">
                  <c:v>-7.9588050626858822</c:v>
                </c:pt>
                <c:pt idx="60">
                  <c:v>-7.9588029236418141</c:v>
                </c:pt>
                <c:pt idx="61">
                  <c:v>-7.9588019335696325</c:v>
                </c:pt>
                <c:pt idx="62">
                  <c:v>-7.9588013957525492</c:v>
                </c:pt>
                <c:pt idx="63">
                  <c:v>-7.9588010714657802</c:v>
                </c:pt>
                <c:pt idx="64">
                  <c:v>-7.9588008609911798</c:v>
                </c:pt>
                <c:pt idx="65">
                  <c:v>-7.9588007166904839</c:v>
                </c:pt>
                <c:pt idx="66">
                  <c:v>-7.9588006134730378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36960"/>
        <c:axId val="74155904"/>
      </c:scatterChart>
      <c:valAx>
        <c:axId val="74136960"/>
        <c:scaling>
          <c:logBase val="10"/>
          <c:orientation val="minMax"/>
          <c:min val="1"/>
        </c:scaling>
        <c:delete val="0"/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w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1/s</a:t>
                </a:r>
              </a:p>
            </c:rich>
          </c:tx>
          <c:layout>
            <c:manualLayout>
              <c:xMode val="edge"/>
              <c:yMode val="edge"/>
              <c:x val="0.48863633712452609"/>
              <c:y val="0.908629366755590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74155904"/>
        <c:crosses val="autoZero"/>
        <c:crossBetween val="midCat"/>
      </c:valAx>
      <c:valAx>
        <c:axId val="74155904"/>
        <c:scaling>
          <c:orientation val="minMax"/>
        </c:scaling>
        <c:delete val="0"/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L(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  <a:cs typeface="Arial CE"/>
                  </a:rPr>
                  <a:t>w</a:t>
                </a: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)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dB</a:t>
                </a:r>
              </a:p>
            </c:rich>
          </c:tx>
          <c:layout>
            <c:manualLayout>
              <c:xMode val="edge"/>
              <c:yMode val="edge"/>
              <c:x val="1.1363662875473898E-2"/>
              <c:y val="0.426396002637696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74136960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396694214876"/>
          <c:y val="4.060913705583756E-2"/>
          <c:w val="0.84814049586776863"/>
          <c:h val="0.80203045685279184"/>
        </c:manualLayout>
      </c:layout>
      <c:scatterChart>
        <c:scatterStyle val="lineMarker"/>
        <c:varyColors val="0"/>
        <c:ser>
          <c:idx val="1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'R.rz.'!$B$18:$B$84</c:f>
              <c:numCache>
                <c:formatCode>General</c:formatCode>
                <c:ptCount val="67"/>
                <c:pt idx="0">
                  <c:v>6.2831853071795862</c:v>
                </c:pt>
                <c:pt idx="1">
                  <c:v>9.4247779607693793</c:v>
                </c:pt>
                <c:pt idx="2">
                  <c:v>12.566370614359172</c:v>
                </c:pt>
                <c:pt idx="3">
                  <c:v>15.707963267948966</c:v>
                </c:pt>
                <c:pt idx="4">
                  <c:v>18.849555921538759</c:v>
                </c:pt>
                <c:pt idx="5">
                  <c:v>25.132741228718345</c:v>
                </c:pt>
                <c:pt idx="6">
                  <c:v>31.415926535897931</c:v>
                </c:pt>
                <c:pt idx="7">
                  <c:v>37.699111843077517</c:v>
                </c:pt>
                <c:pt idx="8">
                  <c:v>43.982297150257104</c:v>
                </c:pt>
                <c:pt idx="9">
                  <c:v>50.26548245743669</c:v>
                </c:pt>
                <c:pt idx="10">
                  <c:v>56.548667764616276</c:v>
                </c:pt>
                <c:pt idx="11">
                  <c:v>62.831853071795862</c:v>
                </c:pt>
                <c:pt idx="12">
                  <c:v>94.247779607693786</c:v>
                </c:pt>
                <c:pt idx="13">
                  <c:v>125.66370614359172</c:v>
                </c:pt>
                <c:pt idx="14">
                  <c:v>157.07963267948966</c:v>
                </c:pt>
                <c:pt idx="15">
                  <c:v>188.49555921538757</c:v>
                </c:pt>
                <c:pt idx="16">
                  <c:v>251.32741228718345</c:v>
                </c:pt>
                <c:pt idx="17">
                  <c:v>314.15926535897933</c:v>
                </c:pt>
                <c:pt idx="18">
                  <c:v>376.99111843077515</c:v>
                </c:pt>
                <c:pt idx="19">
                  <c:v>439.82297150257102</c:v>
                </c:pt>
                <c:pt idx="20">
                  <c:v>502.6548245743669</c:v>
                </c:pt>
                <c:pt idx="21">
                  <c:v>565.48667764616278</c:v>
                </c:pt>
                <c:pt idx="22">
                  <c:v>628.31853071795865</c:v>
                </c:pt>
                <c:pt idx="23">
                  <c:v>942.47779607693792</c:v>
                </c:pt>
                <c:pt idx="24">
                  <c:v>1256.6370614359173</c:v>
                </c:pt>
                <c:pt idx="25">
                  <c:v>1570.7963267948965</c:v>
                </c:pt>
                <c:pt idx="26">
                  <c:v>1884.9555921538758</c:v>
                </c:pt>
                <c:pt idx="27">
                  <c:v>2513.2741228718346</c:v>
                </c:pt>
                <c:pt idx="28">
                  <c:v>3141.5926535897929</c:v>
                </c:pt>
                <c:pt idx="29">
                  <c:v>3769.9111843077517</c:v>
                </c:pt>
                <c:pt idx="30">
                  <c:v>4398.22971502571</c:v>
                </c:pt>
                <c:pt idx="31">
                  <c:v>5026.5482457436692</c:v>
                </c:pt>
                <c:pt idx="32">
                  <c:v>5654.8667764616275</c:v>
                </c:pt>
                <c:pt idx="33">
                  <c:v>6283.1853071795858</c:v>
                </c:pt>
                <c:pt idx="34">
                  <c:v>9424.7779607693792</c:v>
                </c:pt>
                <c:pt idx="35">
                  <c:v>12566.370614359172</c:v>
                </c:pt>
                <c:pt idx="36">
                  <c:v>15707.963267948966</c:v>
                </c:pt>
                <c:pt idx="37">
                  <c:v>18849.555921538758</c:v>
                </c:pt>
                <c:pt idx="38">
                  <c:v>25132.741228718343</c:v>
                </c:pt>
                <c:pt idx="39">
                  <c:v>31415.926535897932</c:v>
                </c:pt>
                <c:pt idx="40">
                  <c:v>37699.111843077517</c:v>
                </c:pt>
                <c:pt idx="41">
                  <c:v>43982.297150257102</c:v>
                </c:pt>
                <c:pt idx="42">
                  <c:v>50265.482457436687</c:v>
                </c:pt>
                <c:pt idx="43">
                  <c:v>56548.667764616279</c:v>
                </c:pt>
                <c:pt idx="44">
                  <c:v>62831.853071795864</c:v>
                </c:pt>
                <c:pt idx="45">
                  <c:v>94247.779607693796</c:v>
                </c:pt>
                <c:pt idx="46">
                  <c:v>125663.70614359173</c:v>
                </c:pt>
                <c:pt idx="47">
                  <c:v>157079.63267948964</c:v>
                </c:pt>
                <c:pt idx="48">
                  <c:v>188495.55921538759</c:v>
                </c:pt>
                <c:pt idx="49">
                  <c:v>251327.41228718346</c:v>
                </c:pt>
                <c:pt idx="50">
                  <c:v>314159.26535897929</c:v>
                </c:pt>
                <c:pt idx="51">
                  <c:v>376991.11843077518</c:v>
                </c:pt>
                <c:pt idx="52">
                  <c:v>439822.97150257102</c:v>
                </c:pt>
                <c:pt idx="53">
                  <c:v>502654.82457436691</c:v>
                </c:pt>
                <c:pt idx="54">
                  <c:v>565486.6776461628</c:v>
                </c:pt>
                <c:pt idx="55">
                  <c:v>628318.53071795858</c:v>
                </c:pt>
                <c:pt idx="56">
                  <c:v>942477.79607693793</c:v>
                </c:pt>
                <c:pt idx="57">
                  <c:v>1256637.0614359172</c:v>
                </c:pt>
                <c:pt idx="58">
                  <c:v>1570796.3267948965</c:v>
                </c:pt>
                <c:pt idx="59">
                  <c:v>1884955.5921538759</c:v>
                </c:pt>
                <c:pt idx="60">
                  <c:v>2513274.1228718343</c:v>
                </c:pt>
                <c:pt idx="61">
                  <c:v>3141592.653589793</c:v>
                </c:pt>
                <c:pt idx="62">
                  <c:v>3769911.1843077517</c:v>
                </c:pt>
                <c:pt idx="63">
                  <c:v>4398229.7150257099</c:v>
                </c:pt>
                <c:pt idx="64">
                  <c:v>5026548.2457436686</c:v>
                </c:pt>
                <c:pt idx="65">
                  <c:v>5654866.7764616273</c:v>
                </c:pt>
                <c:pt idx="66">
                  <c:v>6283185.307179586</c:v>
                </c:pt>
              </c:numCache>
            </c:numRef>
          </c:xVal>
          <c:yVal>
            <c:numRef>
              <c:f>'R.rz.'!$H$18:$H$84</c:f>
              <c:numCache>
                <c:formatCode>General</c:formatCode>
                <c:ptCount val="67"/>
                <c:pt idx="0">
                  <c:v>89.820000592172761</c:v>
                </c:pt>
                <c:pt idx="1">
                  <c:v>89.73000199856827</c:v>
                </c:pt>
                <c:pt idx="2">
                  <c:v>89.6400047372979</c:v>
                </c:pt>
                <c:pt idx="3">
                  <c:v>89.550009252411698</c:v>
                </c:pt>
                <c:pt idx="4">
                  <c:v>89.460015987907056</c:v>
                </c:pt>
                <c:pt idx="5">
                  <c:v>89.280037895690413</c:v>
                </c:pt>
                <c:pt idx="6">
                  <c:v>89.100074011076416</c:v>
                </c:pt>
                <c:pt idx="7">
                  <c:v>88.920127882811656</c:v>
                </c:pt>
                <c:pt idx="8">
                  <c:v>88.740203057541365</c:v>
                </c:pt>
                <c:pt idx="9">
                  <c:v>88.560303079390579</c:v>
                </c:pt>
                <c:pt idx="10">
                  <c:v>88.380431489545941</c:v>
                </c:pt>
                <c:pt idx="11">
                  <c:v>88.200591825838373</c:v>
                </c:pt>
                <c:pt idx="12">
                  <c:v>87.301995936186813</c:v>
                </c:pt>
                <c:pt idx="13">
                  <c:v>86.404726220131835</c:v>
                </c:pt>
                <c:pt idx="14">
                  <c:v>85.509218658909845</c:v>
                </c:pt>
                <c:pt idx="15">
                  <c:v>84.615904082606434</c:v>
                </c:pt>
                <c:pt idx="16">
                  <c:v>82.837544193274184</c:v>
                </c:pt>
                <c:pt idx="17">
                  <c:v>81.072945131040072</c:v>
                </c:pt>
                <c:pt idx="18">
                  <c:v>79.325250587631245</c:v>
                </c:pt>
                <c:pt idx="19">
                  <c:v>77.597418926878589</c:v>
                </c:pt>
                <c:pt idx="20">
                  <c:v>75.892197628409875</c:v>
                </c:pt>
                <c:pt idx="21">
                  <c:v>74.212103024879184</c:v>
                </c:pt>
                <c:pt idx="22">
                  <c:v>72.55940550948813</c:v>
                </c:pt>
                <c:pt idx="23">
                  <c:v>64.768362799132177</c:v>
                </c:pt>
                <c:pt idx="24">
                  <c:v>57.858092364657949</c:v>
                </c:pt>
                <c:pt idx="25">
                  <c:v>51.853974012777456</c:v>
                </c:pt>
                <c:pt idx="26">
                  <c:v>46.696192692829335</c:v>
                </c:pt>
                <c:pt idx="27">
                  <c:v>38.511887253966584</c:v>
                </c:pt>
                <c:pt idx="28">
                  <c:v>32.481636590529753</c:v>
                </c:pt>
                <c:pt idx="29">
                  <c:v>27.94668724547887</c:v>
                </c:pt>
                <c:pt idx="30">
                  <c:v>24.452641740112796</c:v>
                </c:pt>
                <c:pt idx="31">
                  <c:v>21.696983971540057</c:v>
                </c:pt>
                <c:pt idx="32">
                  <c:v>19.477548933942966</c:v>
                </c:pt>
                <c:pt idx="33">
                  <c:v>17.65678715141286</c:v>
                </c:pt>
                <c:pt idx="34">
                  <c:v>11.980813567686223</c:v>
                </c:pt>
                <c:pt idx="35">
                  <c:v>9.04306107903769</c:v>
                </c:pt>
                <c:pt idx="36">
                  <c:v>7.2560829106409406</c:v>
                </c:pt>
                <c:pt idx="37">
                  <c:v>6.0566105942302251</c:v>
                </c:pt>
                <c:pt idx="38">
                  <c:v>4.5498653091210866</c:v>
                </c:pt>
                <c:pt idx="39">
                  <c:v>3.6426468877225737</c:v>
                </c:pt>
                <c:pt idx="40">
                  <c:v>3.0367886534353183</c:v>
                </c:pt>
                <c:pt idx="41">
                  <c:v>2.6036082911472418</c:v>
                </c:pt>
                <c:pt idx="42">
                  <c:v>2.2785247286219961</c:v>
                </c:pt>
                <c:pt idx="43">
                  <c:v>2.0255793696177511</c:v>
                </c:pt>
                <c:pt idx="44">
                  <c:v>1.823165720814139</c:v>
                </c:pt>
                <c:pt idx="45">
                  <c:v>1.2156717466523619</c:v>
                </c:pt>
                <c:pt idx="46">
                  <c:v>0.91181366961382948</c:v>
                </c:pt>
                <c:pt idx="47">
                  <c:v>0.72947310468698146</c:v>
                </c:pt>
                <c:pt idx="48">
                  <c:v>0.60790429010098346</c:v>
                </c:pt>
                <c:pt idx="49">
                  <c:v>0.45593570239782144</c:v>
                </c:pt>
                <c:pt idx="50">
                  <c:v>0.36475133356075695</c:v>
                </c:pt>
                <c:pt idx="51">
                  <c:v>0.30396069931343056</c:v>
                </c:pt>
                <c:pt idx="52">
                  <c:v>0.26053839073250301</c:v>
                </c:pt>
                <c:pt idx="53">
                  <c:v>0.22797146016189193</c:v>
                </c:pt>
                <c:pt idx="54">
                  <c:v>0.20264152235420588</c:v>
                </c:pt>
                <c:pt idx="55">
                  <c:v>0.18237751460101731</c:v>
                </c:pt>
                <c:pt idx="56">
                  <c:v>0.12158523786494727</c:v>
                </c:pt>
                <c:pt idx="57">
                  <c:v>9.1188988283354117E-2</c:v>
                </c:pt>
                <c:pt idx="58">
                  <c:v>7.295121280114969E-2</c:v>
                </c:pt>
                <c:pt idx="59">
                  <c:v>6.0792687372124184E-2</c:v>
                </c:pt>
                <c:pt idx="60">
                  <c:v>4.5594523014697297E-2</c:v>
                </c:pt>
                <c:pt idx="61">
                  <c:v>3.6475621183571318E-2</c:v>
                </c:pt>
                <c:pt idx="62">
                  <c:v>3.0396352241040082E-2</c:v>
                </c:pt>
                <c:pt idx="63">
                  <c:v>2.6054016855088437E-2</c:v>
                </c:pt>
                <c:pt idx="64">
                  <c:v>2.2797265116481322E-2</c:v>
                </c:pt>
                <c:pt idx="65">
                  <c:v>2.026423588353081E-2</c:v>
                </c:pt>
                <c:pt idx="66">
                  <c:v>1.8237812439661903E-2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752832"/>
        <c:axId val="81755136"/>
      </c:scatterChart>
      <c:valAx>
        <c:axId val="81752832"/>
        <c:scaling>
          <c:logBase val="10"/>
          <c:orientation val="minMax"/>
        </c:scaling>
        <c:delete val="0"/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w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1/s</a:t>
                </a:r>
              </a:p>
            </c:rich>
          </c:tx>
          <c:layout>
            <c:manualLayout>
              <c:xMode val="edge"/>
              <c:yMode val="edge"/>
              <c:x val="0.49070247885680957"/>
              <c:y val="0.908629366755590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755136"/>
        <c:crosses val="autoZero"/>
        <c:crossBetween val="midCat"/>
      </c:valAx>
      <c:valAx>
        <c:axId val="81755136"/>
        <c:scaling>
          <c:orientation val="minMax"/>
        </c:scaling>
        <c:delete val="0"/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; </a:t>
                </a:r>
                <a:r>
                  <a:rPr lang="en-US" sz="16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o</a:t>
                </a:r>
              </a:p>
            </c:rich>
          </c:tx>
          <c:layout>
            <c:manualLayout>
              <c:xMode val="edge"/>
              <c:yMode val="edge"/>
              <c:x val="1.1363662875473898E-2"/>
              <c:y val="0.406091398416524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81752832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20661157024793"/>
          <c:y val="4.060913705583756E-2"/>
          <c:w val="0.87706611570247939"/>
          <c:h val="0.8375634517766497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'R.rz.'!$H$18:$H$84</c:f>
              <c:numCache>
                <c:formatCode>General</c:formatCode>
                <c:ptCount val="67"/>
                <c:pt idx="0">
                  <c:v>89.820000592172761</c:v>
                </c:pt>
                <c:pt idx="1">
                  <c:v>89.73000199856827</c:v>
                </c:pt>
                <c:pt idx="2">
                  <c:v>89.6400047372979</c:v>
                </c:pt>
                <c:pt idx="3">
                  <c:v>89.550009252411698</c:v>
                </c:pt>
                <c:pt idx="4">
                  <c:v>89.460015987907056</c:v>
                </c:pt>
                <c:pt idx="5">
                  <c:v>89.280037895690413</c:v>
                </c:pt>
                <c:pt idx="6">
                  <c:v>89.100074011076416</c:v>
                </c:pt>
                <c:pt idx="7">
                  <c:v>88.920127882811656</c:v>
                </c:pt>
                <c:pt idx="8">
                  <c:v>88.740203057541365</c:v>
                </c:pt>
                <c:pt idx="9">
                  <c:v>88.560303079390579</c:v>
                </c:pt>
                <c:pt idx="10">
                  <c:v>88.380431489545941</c:v>
                </c:pt>
                <c:pt idx="11">
                  <c:v>88.200591825838373</c:v>
                </c:pt>
                <c:pt idx="12">
                  <c:v>87.301995936186813</c:v>
                </c:pt>
                <c:pt idx="13">
                  <c:v>86.404726220131835</c:v>
                </c:pt>
                <c:pt idx="14">
                  <c:v>85.509218658909845</c:v>
                </c:pt>
                <c:pt idx="15">
                  <c:v>84.615904082606434</c:v>
                </c:pt>
                <c:pt idx="16">
                  <c:v>82.837544193274184</c:v>
                </c:pt>
                <c:pt idx="17">
                  <c:v>81.072945131040072</c:v>
                </c:pt>
                <c:pt idx="18">
                  <c:v>79.325250587631245</c:v>
                </c:pt>
                <c:pt idx="19">
                  <c:v>77.597418926878589</c:v>
                </c:pt>
                <c:pt idx="20">
                  <c:v>75.892197628409875</c:v>
                </c:pt>
                <c:pt idx="21">
                  <c:v>74.212103024879184</c:v>
                </c:pt>
                <c:pt idx="22">
                  <c:v>72.55940550948813</c:v>
                </c:pt>
                <c:pt idx="23">
                  <c:v>64.768362799132177</c:v>
                </c:pt>
                <c:pt idx="24">
                  <c:v>57.858092364657949</c:v>
                </c:pt>
                <c:pt idx="25">
                  <c:v>51.853974012777456</c:v>
                </c:pt>
                <c:pt idx="26">
                  <c:v>46.696192692829335</c:v>
                </c:pt>
                <c:pt idx="27">
                  <c:v>38.511887253966584</c:v>
                </c:pt>
                <c:pt idx="28">
                  <c:v>32.481636590529753</c:v>
                </c:pt>
                <c:pt idx="29">
                  <c:v>27.94668724547887</c:v>
                </c:pt>
                <c:pt idx="30">
                  <c:v>24.452641740112796</c:v>
                </c:pt>
                <c:pt idx="31">
                  <c:v>21.696983971540057</c:v>
                </c:pt>
                <c:pt idx="32">
                  <c:v>19.477548933942966</c:v>
                </c:pt>
                <c:pt idx="33">
                  <c:v>17.65678715141286</c:v>
                </c:pt>
                <c:pt idx="34">
                  <c:v>11.980813567686223</c:v>
                </c:pt>
                <c:pt idx="35">
                  <c:v>9.04306107903769</c:v>
                </c:pt>
                <c:pt idx="36">
                  <c:v>7.2560829106409406</c:v>
                </c:pt>
                <c:pt idx="37">
                  <c:v>6.0566105942302251</c:v>
                </c:pt>
                <c:pt idx="38">
                  <c:v>4.5498653091210866</c:v>
                </c:pt>
                <c:pt idx="39">
                  <c:v>3.6426468877225737</c:v>
                </c:pt>
                <c:pt idx="40">
                  <c:v>3.0367886534353183</c:v>
                </c:pt>
                <c:pt idx="41">
                  <c:v>2.6036082911472418</c:v>
                </c:pt>
                <c:pt idx="42">
                  <c:v>2.2785247286219961</c:v>
                </c:pt>
                <c:pt idx="43">
                  <c:v>2.0255793696177511</c:v>
                </c:pt>
                <c:pt idx="44">
                  <c:v>1.823165720814139</c:v>
                </c:pt>
                <c:pt idx="45">
                  <c:v>1.2156717466523619</c:v>
                </c:pt>
                <c:pt idx="46">
                  <c:v>0.91181366961382948</c:v>
                </c:pt>
                <c:pt idx="47">
                  <c:v>0.72947310468698146</c:v>
                </c:pt>
                <c:pt idx="48">
                  <c:v>0.60790429010098346</c:v>
                </c:pt>
                <c:pt idx="49">
                  <c:v>0.45593570239782144</c:v>
                </c:pt>
                <c:pt idx="50">
                  <c:v>0.36475133356075695</c:v>
                </c:pt>
                <c:pt idx="51">
                  <c:v>0.30396069931343056</c:v>
                </c:pt>
                <c:pt idx="52">
                  <c:v>0.26053839073250301</c:v>
                </c:pt>
                <c:pt idx="53">
                  <c:v>0.22797146016189193</c:v>
                </c:pt>
                <c:pt idx="54">
                  <c:v>0.20264152235420588</c:v>
                </c:pt>
                <c:pt idx="55">
                  <c:v>0.18237751460101731</c:v>
                </c:pt>
                <c:pt idx="56">
                  <c:v>0.12158523786494727</c:v>
                </c:pt>
                <c:pt idx="57">
                  <c:v>9.1188988283354117E-2</c:v>
                </c:pt>
                <c:pt idx="58">
                  <c:v>7.295121280114969E-2</c:v>
                </c:pt>
                <c:pt idx="59">
                  <c:v>6.0792687372124184E-2</c:v>
                </c:pt>
                <c:pt idx="60">
                  <c:v>4.5594523014697297E-2</c:v>
                </c:pt>
                <c:pt idx="61">
                  <c:v>3.6475621183571318E-2</c:v>
                </c:pt>
                <c:pt idx="62">
                  <c:v>3.0396352241040082E-2</c:v>
                </c:pt>
                <c:pt idx="63">
                  <c:v>2.6054016855088437E-2</c:v>
                </c:pt>
                <c:pt idx="64">
                  <c:v>2.2797265116481322E-2</c:v>
                </c:pt>
                <c:pt idx="65">
                  <c:v>2.026423588353081E-2</c:v>
                </c:pt>
                <c:pt idx="66">
                  <c:v>1.8237812439661903E-2</c:v>
                </c:pt>
              </c:numCache>
            </c:numRef>
          </c:xVal>
          <c:yVal>
            <c:numRef>
              <c:f>'R.rz.'!$F$18:$F$84</c:f>
              <c:numCache>
                <c:formatCode>General</c:formatCode>
                <c:ptCount val="67"/>
                <c:pt idx="0">
                  <c:v>-58.015845582493853</c:v>
                </c:pt>
                <c:pt idx="1">
                  <c:v>-54.494073979455067</c:v>
                </c:pt>
                <c:pt idx="2">
                  <c:v>-51.995374255483398</c:v>
                </c:pt>
                <c:pt idx="3">
                  <c:v>-50.05727043252574</c:v>
                </c:pt>
                <c:pt idx="4">
                  <c:v>-48.473763376358328</c:v>
                </c:pt>
                <c:pt idx="5">
                  <c:v>-45.975288649211905</c:v>
                </c:pt>
                <c:pt idx="6">
                  <c:v>-44.037474079341209</c:v>
                </c:pt>
                <c:pt idx="7">
                  <c:v>-42.454320511121495</c:v>
                </c:pt>
                <c:pt idx="8">
                  <c:v>-41.115941705792011</c:v>
                </c:pt>
                <c:pt idx="9">
                  <c:v>-39.956745355120404</c:v>
                </c:pt>
                <c:pt idx="10">
                  <c:v>-38.934423058651745</c:v>
                </c:pt>
                <c:pt idx="11">
                  <c:v>-38.020086920467222</c:v>
                </c:pt>
                <c:pt idx="12">
                  <c:v>-34.503611054155044</c:v>
                </c:pt>
                <c:pt idx="13">
                  <c:v>-32.012314310623033</c:v>
                </c:pt>
                <c:pt idx="14">
                  <c:v>-30.083709725948246</c:v>
                </c:pt>
                <c:pt idx="15">
                  <c:v>-28.511784133476787</c:v>
                </c:pt>
                <c:pt idx="16">
                  <c:v>-26.042648068473291</c:v>
                </c:pt>
                <c:pt idx="17">
                  <c:v>-24.142259845383659</c:v>
                </c:pt>
                <c:pt idx="18">
                  <c:v>-22.604406979083357</c:v>
                </c:pt>
                <c:pt idx="19">
                  <c:v>-21.318950738495531</c:v>
                </c:pt>
                <c:pt idx="20">
                  <c:v>-20.220011601615958</c:v>
                </c:pt>
                <c:pt idx="21">
                  <c:v>-19.264964068282389</c:v>
                </c:pt>
                <c:pt idx="22">
                  <c:v>-18.424578327441598</c:v>
                </c:pt>
                <c:pt idx="23">
                  <c:v>-15.364924504754109</c:v>
                </c:pt>
                <c:pt idx="24">
                  <c:v>-13.440272922483738</c:v>
                </c:pt>
                <c:pt idx="25">
                  <c:v>-12.143700594764653</c:v>
                </c:pt>
                <c:pt idx="26">
                  <c:v>-11.234005669526056</c:v>
                </c:pt>
                <c:pt idx="27">
                  <c:v>-10.089346513273536</c:v>
                </c:pt>
                <c:pt idx="28">
                  <c:v>-9.4364434594372035</c:v>
                </c:pt>
                <c:pt idx="29">
                  <c:v>-9.035809142324041</c:v>
                </c:pt>
                <c:pt idx="30">
                  <c:v>-8.7750737487069888</c:v>
                </c:pt>
                <c:pt idx="31">
                  <c:v>-8.5970645385226021</c:v>
                </c:pt>
                <c:pt idx="32">
                  <c:v>-8.4706646402263317</c:v>
                </c:pt>
                <c:pt idx="33">
                  <c:v>-8.3779401019570408</c:v>
                </c:pt>
                <c:pt idx="34">
                  <c:v>-8.1500945577418289</c:v>
                </c:pt>
                <c:pt idx="35">
                  <c:v>-8.06743807208397</c:v>
                </c:pt>
                <c:pt idx="36">
                  <c:v>-8.0286407538378448</c:v>
                </c:pt>
                <c:pt idx="37">
                  <c:v>-8.0074194870025597</c:v>
                </c:pt>
                <c:pt idx="38">
                  <c:v>-7.9862154793888926</c:v>
                </c:pt>
                <c:pt idx="39">
                  <c:v>-7.9763658942259488</c:v>
                </c:pt>
                <c:pt idx="40">
                  <c:v>-7.9710061245103558</c:v>
                </c:pt>
                <c:pt idx="41">
                  <c:v>-7.9677711528467885</c:v>
                </c:pt>
                <c:pt idx="42">
                  <c:v>-7.9656702415595291</c:v>
                </c:pt>
                <c:pt idx="43">
                  <c:v>-7.964229276222266</c:v>
                </c:pt>
                <c:pt idx="44">
                  <c:v>-7.9631982688112508</c:v>
                </c:pt>
                <c:pt idx="45">
                  <c:v>-7.9607554323848175</c:v>
                </c:pt>
                <c:pt idx="46">
                  <c:v>-7.9599001149113118</c:v>
                </c:pt>
                <c:pt idx="47">
                  <c:v>-7.9595041680739298</c:v>
                </c:pt>
                <c:pt idx="48">
                  <c:v>-7.9592890707098594</c:v>
                </c:pt>
                <c:pt idx="49">
                  <c:v>-7.9590751849266645</c:v>
                </c:pt>
                <c:pt idx="50">
                  <c:v>-7.958976182797902</c:v>
                </c:pt>
                <c:pt idx="51">
                  <c:v>-7.9589224029177981</c:v>
                </c:pt>
                <c:pt idx="52">
                  <c:v>-7.9588899750244586</c:v>
                </c:pt>
                <c:pt idx="53">
                  <c:v>-7.9588689279448799</c:v>
                </c:pt>
                <c:pt idx="54">
                  <c:v>-7.9588544980774731</c:v>
                </c:pt>
                <c:pt idx="55">
                  <c:v>-7.9588441764487836</c:v>
                </c:pt>
                <c:pt idx="56">
                  <c:v>-7.9588197303882522</c:v>
                </c:pt>
                <c:pt idx="57">
                  <c:v>-7.9588111742345564</c:v>
                </c:pt>
                <c:pt idx="58">
                  <c:v>-7.9588072139519976</c:v>
                </c:pt>
                <c:pt idx="59">
                  <c:v>-7.9588050626858822</c:v>
                </c:pt>
                <c:pt idx="60">
                  <c:v>-7.9588029236418141</c:v>
                </c:pt>
                <c:pt idx="61">
                  <c:v>-7.9588019335696325</c:v>
                </c:pt>
                <c:pt idx="62">
                  <c:v>-7.9588013957525492</c:v>
                </c:pt>
                <c:pt idx="63">
                  <c:v>-7.9588010714657802</c:v>
                </c:pt>
                <c:pt idx="64">
                  <c:v>-7.9588008609911798</c:v>
                </c:pt>
                <c:pt idx="65">
                  <c:v>-7.9588007166904839</c:v>
                </c:pt>
                <c:pt idx="66">
                  <c:v>-7.9588006134730378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10976"/>
        <c:axId val="73734016"/>
      </c:scatterChart>
      <c:valAx>
        <c:axId val="73710976"/>
        <c:scaling>
          <c:orientation val="minMax"/>
          <c:max val="90"/>
          <c:min val="0"/>
        </c:scaling>
        <c:delete val="0"/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minorGridlines>
          <c:spPr>
            <a:ln w="12700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0">
                    <a:solidFill>
                      <a:srgbClr val="000000"/>
                    </a:solidFill>
                    <a:latin typeface="Symbol"/>
                  </a:rPr>
                  <a:t>f; </a:t>
                </a:r>
                <a:r>
                  <a:rPr lang="en-US" sz="1800" b="1" i="0" u="none" strike="noStrike" baseline="30000">
                    <a:solidFill>
                      <a:srgbClr val="000000"/>
                    </a:solidFill>
                    <a:latin typeface="Symbol"/>
                  </a:rPr>
                  <a:t>o</a:t>
                </a:r>
              </a:p>
            </c:rich>
          </c:tx>
          <c:layout>
            <c:manualLayout>
              <c:xMode val="edge"/>
              <c:yMode val="edge"/>
              <c:x val="0.51446287547389913"/>
              <c:y val="0.90186122251577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73734016"/>
        <c:crosses val="autoZero"/>
        <c:crossBetween val="midCat"/>
        <c:minorUnit val="5"/>
      </c:valAx>
      <c:valAx>
        <c:axId val="73734016"/>
        <c:scaling>
          <c:orientation val="minMax"/>
          <c:max val="40"/>
          <c:min val="-60"/>
        </c:scaling>
        <c:delete val="0"/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en-US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L(</a:t>
                </a:r>
                <a:r>
                  <a:rPr lang="en-US" sz="1800" b="1" i="0" u="none" strike="noStrike" baseline="30000">
                    <a:solidFill>
                      <a:srgbClr val="000000"/>
                    </a:solidFill>
                    <a:latin typeface="Symbol"/>
                    <a:cs typeface="Arial"/>
                  </a:rPr>
                  <a:t> w</a:t>
                </a:r>
                <a:r>
                  <a:rPr lang="en-US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); dB</a:t>
                </a:r>
              </a:p>
            </c:rich>
          </c:tx>
          <c:layout>
            <c:manualLayout>
              <c:xMode val="edge"/>
              <c:yMode val="edge"/>
              <c:x val="1.1363662875473898E-2"/>
              <c:y val="0.395939182056803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7371097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4" workbookViewId="0"/>
  </sheetViews>
  <pageMargins left="0.75" right="0.75" top="1" bottom="1" header="0.5" footer="0.5"/>
  <headerFooter alignWithMargins="0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tabSelected="1" zoomScale="7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4" workbookViewId="0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4" workbookViewId="0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74" workbookViewId="0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74" workbookViewId="0"/>
  </sheetViews>
  <pageMargins left="0.75" right="0.75" top="1" bottom="1" header="0.5" footer="0.5"/>
  <headerFooter alignWithMargins="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74" workbookViewId="0"/>
  </sheetViews>
  <pageMargins left="0.75" right="0.75" top="1" bottom="1" header="0.5" footer="0.5"/>
  <headerFooter alignWithMargins="0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74" workbookViewId="0"/>
  </sheetViews>
  <pageMargins left="0.75" right="0.75" top="1" bottom="1" header="0.5" footer="0.5"/>
  <headerFooter alignWithMargins="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74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0.49875</cdr:x>
      <cdr:y>0.553</cdr:y>
    </cdr:from>
    <cdr:to>
      <cdr:x>0.5095</cdr:x>
      <cdr:y>0.58675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2439" y="3112989"/>
          <a:ext cx="101423" cy="1899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 </a:t>
          </a:r>
        </a:p>
      </cdr:txBody>
    </cdr:sp>
  </cdr:relSizeAnchor>
  <cdr:relSizeAnchor xmlns:cdr="http://schemas.openxmlformats.org/drawingml/2006/chartDrawing">
    <cdr:from>
      <cdr:x>0.50125</cdr:x>
      <cdr:y>0.448</cdr:y>
    </cdr:from>
    <cdr:to>
      <cdr:x>0.51225</cdr:x>
      <cdr:y>0.482</cdr:y>
    </cdr:to>
    <cdr:sp macro="" textlink="">
      <cdr:nvSpPr>
        <cdr:cNvPr id="71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490" y="2521915"/>
          <a:ext cx="103727" cy="1913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0845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0.505</cdr:x>
      <cdr:y>0.553</cdr:y>
    </cdr:from>
    <cdr:to>
      <cdr:x>0.51575</cdr:x>
      <cdr:y>0.58675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5456" y="3112989"/>
          <a:ext cx="101422" cy="1899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 </a:t>
          </a:r>
        </a:p>
      </cdr:txBody>
    </cdr:sp>
  </cdr:relSizeAnchor>
  <cdr:relSizeAnchor xmlns:cdr="http://schemas.openxmlformats.org/drawingml/2006/chartDrawing">
    <cdr:from>
      <cdr:x>0.5075</cdr:x>
      <cdr:y>0.448</cdr:y>
    </cdr:from>
    <cdr:to>
      <cdr:x>0.51825</cdr:x>
      <cdr:y>0.482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506" y="2521915"/>
          <a:ext cx="101422" cy="1913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0.1315</cdr:x>
      <cdr:y>0.42975</cdr:y>
    </cdr:from>
    <cdr:to>
      <cdr:x>0.17325</cdr:x>
      <cdr:y>0.507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1745" y="2419181"/>
          <a:ext cx="387249" cy="434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6576" rIns="36576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600" b="1" i="0" strike="noStrike">
              <a:solidFill>
                <a:srgbClr val="000000"/>
              </a:solidFill>
              <a:latin typeface="Symbol"/>
            </a:rPr>
            <a:t>w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0.50075</cdr:x>
      <cdr:y>0.55625</cdr:y>
    </cdr:from>
    <cdr:to>
      <cdr:x>0.5115</cdr:x>
      <cdr:y>0.5895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490" y="3138321"/>
          <a:ext cx="101422" cy="187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4"/>
  <sheetViews>
    <sheetView topLeftCell="C6" workbookViewId="0">
      <selection activeCell="O14" sqref="O14"/>
    </sheetView>
  </sheetViews>
  <sheetFormatPr defaultRowHeight="12.75"/>
  <cols>
    <col min="2" max="2" width="11.140625" customWidth="1"/>
    <col min="6" max="6" width="16.5703125" customWidth="1"/>
    <col min="10" max="10" width="7.7109375" customWidth="1"/>
    <col min="12" max="12" width="19.7109375" customWidth="1"/>
    <col min="13" max="13" width="11.42578125" customWidth="1"/>
    <col min="15" max="15" width="10.42578125" customWidth="1"/>
  </cols>
  <sheetData>
    <row r="1" spans="1:27" ht="19.5" thickTop="1" thickBot="1">
      <c r="A1" s="49" t="s">
        <v>46</v>
      </c>
      <c r="B1" s="50"/>
      <c r="C1" s="51"/>
      <c r="D1" s="3"/>
      <c r="E1" s="3"/>
      <c r="F1" s="1"/>
      <c r="G1" s="1"/>
      <c r="H1" s="1"/>
      <c r="I1" s="1"/>
      <c r="J1" s="1"/>
      <c r="K1" s="37"/>
      <c r="L1" s="37"/>
    </row>
    <row r="2" spans="1:27" ht="19.5" thickTop="1" thickBot="1">
      <c r="A2" s="7"/>
      <c r="B2" s="7"/>
      <c r="C2" s="7"/>
      <c r="D2" s="3"/>
      <c r="E2" s="3"/>
      <c r="F2" s="1"/>
      <c r="G2" s="1"/>
      <c r="H2" s="1"/>
      <c r="I2" s="1"/>
      <c r="J2" s="1"/>
      <c r="K2" s="1"/>
      <c r="L2" s="1"/>
    </row>
    <row r="3" spans="1:27" ht="21.75" thickTop="1">
      <c r="A3" s="52" t="s">
        <v>1</v>
      </c>
      <c r="B3" s="53"/>
      <c r="C3" s="53"/>
      <c r="D3" s="54" t="s">
        <v>50</v>
      </c>
      <c r="E3" s="54"/>
      <c r="F3" s="54"/>
      <c r="G3" s="46"/>
    </row>
    <row r="4" spans="1:27" ht="18">
      <c r="A4" s="8"/>
      <c r="B4" s="9"/>
      <c r="C4" s="9"/>
      <c r="D4" s="6"/>
      <c r="E4" s="6"/>
      <c r="F4" s="6"/>
    </row>
    <row r="5" spans="1:27" ht="21">
      <c r="A5" s="47" t="s">
        <v>2</v>
      </c>
      <c r="B5" s="47"/>
      <c r="C5" s="47"/>
      <c r="D5" s="46"/>
      <c r="E5" s="1"/>
      <c r="F5" s="45" t="s">
        <v>51</v>
      </c>
      <c r="G5" s="46"/>
      <c r="H5" s="46"/>
    </row>
    <row r="6" spans="1:27" ht="18">
      <c r="A6" s="3"/>
      <c r="B6" s="3"/>
      <c r="C6" s="3"/>
      <c r="D6" s="1"/>
      <c r="E6" s="1"/>
      <c r="F6" s="5"/>
      <c r="G6" s="1"/>
      <c r="H6" s="1"/>
    </row>
    <row r="7" spans="1:27" ht="18">
      <c r="A7" s="47" t="s">
        <v>5</v>
      </c>
      <c r="B7" s="47"/>
      <c r="C7" s="47"/>
      <c r="D7" s="46"/>
      <c r="E7" s="1"/>
      <c r="F7" s="45" t="s">
        <v>52</v>
      </c>
      <c r="G7" s="45"/>
      <c r="H7" s="46"/>
      <c r="I7" s="48" t="s">
        <v>7</v>
      </c>
      <c r="J7" s="48"/>
      <c r="K7" s="45" t="s">
        <v>9</v>
      </c>
      <c r="L7" s="45"/>
      <c r="M7" s="46"/>
      <c r="N7" s="46"/>
    </row>
    <row r="8" spans="1:27" ht="21">
      <c r="I8" s="48" t="s">
        <v>8</v>
      </c>
      <c r="J8" s="48"/>
      <c r="K8" s="45" t="s">
        <v>53</v>
      </c>
      <c r="L8" s="45"/>
      <c r="M8" s="46"/>
      <c r="N8" s="46"/>
      <c r="O8" s="46"/>
    </row>
    <row r="10" spans="1:27" ht="22.5">
      <c r="A10" s="2" t="s">
        <v>11</v>
      </c>
      <c r="B10" s="45" t="s">
        <v>12</v>
      </c>
      <c r="C10" s="45"/>
      <c r="D10" s="46"/>
      <c r="E10" s="1"/>
      <c r="F10" s="5"/>
      <c r="G10" s="1"/>
      <c r="H10" s="45" t="s">
        <v>54</v>
      </c>
      <c r="I10" s="46"/>
      <c r="J10" s="46"/>
      <c r="K10" s="46"/>
      <c r="L10" s="46"/>
      <c r="M10" s="46"/>
      <c r="N10" s="46"/>
    </row>
    <row r="12" spans="1:27" ht="21">
      <c r="A12" s="4" t="s">
        <v>14</v>
      </c>
      <c r="B12" s="58" t="s">
        <v>15</v>
      </c>
      <c r="C12" s="59"/>
      <c r="D12" s="46"/>
      <c r="E12" s="1"/>
      <c r="H12" s="58" t="s">
        <v>55</v>
      </c>
      <c r="I12" s="59"/>
      <c r="J12" s="46"/>
      <c r="K12" s="4" t="s">
        <v>47</v>
      </c>
      <c r="L12" s="4"/>
      <c r="P12" s="1"/>
      <c r="Q12" s="1"/>
      <c r="R12" s="1"/>
      <c r="S12" s="1"/>
      <c r="T12" s="1"/>
      <c r="U12" s="1"/>
      <c r="W12" s="58"/>
      <c r="X12" s="59"/>
      <c r="Y12" s="46"/>
      <c r="Z12" s="46"/>
      <c r="AA12" s="46"/>
    </row>
    <row r="13" spans="1:27" ht="18">
      <c r="D13" s="12"/>
      <c r="H13" s="4"/>
      <c r="M13" s="1"/>
      <c r="N13" s="1"/>
      <c r="O13" s="1"/>
      <c r="P13" s="1"/>
      <c r="Q13" s="1"/>
      <c r="R13" s="1"/>
      <c r="S13" s="1"/>
      <c r="T13" s="1"/>
      <c r="U13" s="1"/>
    </row>
    <row r="14" spans="1:27" ht="15.75">
      <c r="C14" s="2"/>
      <c r="D14" s="12"/>
      <c r="M14" s="1"/>
      <c r="N14" s="1"/>
      <c r="O14" s="1"/>
      <c r="P14" s="1"/>
      <c r="Q14" s="1"/>
      <c r="R14" s="1"/>
      <c r="S14" s="1"/>
      <c r="T14" s="1"/>
      <c r="U14" s="1"/>
    </row>
    <row r="15" spans="1:27" ht="18">
      <c r="A15" t="s">
        <v>25</v>
      </c>
      <c r="C15" s="18" t="s">
        <v>28</v>
      </c>
      <c r="D15" s="12"/>
      <c r="M15" s="10"/>
      <c r="N15" s="11"/>
      <c r="O15" s="1"/>
      <c r="P15" s="1"/>
      <c r="Q15" s="1"/>
    </row>
    <row r="16" spans="1:27" ht="19.5">
      <c r="A16" s="12" t="s">
        <v>24</v>
      </c>
      <c r="B16" s="22">
        <v>1</v>
      </c>
      <c r="C16" s="24"/>
      <c r="D16" s="13" t="s">
        <v>26</v>
      </c>
      <c r="E16" s="21">
        <v>100</v>
      </c>
      <c r="G16" s="2" t="s">
        <v>27</v>
      </c>
      <c r="H16" s="23">
        <f>1/E16</f>
        <v>0.01</v>
      </c>
      <c r="K16" s="41"/>
      <c r="L16" s="39"/>
      <c r="M16" s="38"/>
      <c r="N16" s="11"/>
      <c r="O16" s="1"/>
      <c r="P16" s="1"/>
      <c r="Q16" s="1"/>
    </row>
    <row r="17" spans="1:15" ht="18">
      <c r="A17" s="12" t="s">
        <v>19</v>
      </c>
      <c r="B17" s="13" t="s">
        <v>20</v>
      </c>
      <c r="C17" s="5" t="s">
        <v>29</v>
      </c>
      <c r="D17" s="5" t="s">
        <v>30</v>
      </c>
      <c r="E17" s="24" t="s">
        <v>23</v>
      </c>
      <c r="F17" s="24" t="s">
        <v>32</v>
      </c>
      <c r="G17" s="1"/>
      <c r="H17" s="58" t="s">
        <v>31</v>
      </c>
      <c r="I17" s="59"/>
      <c r="J17" s="46"/>
      <c r="K17" s="12"/>
      <c r="L17" s="40"/>
      <c r="M17" s="55"/>
      <c r="N17" s="56"/>
      <c r="O17" s="57"/>
    </row>
    <row r="18" spans="1:15">
      <c r="A18" s="16">
        <v>1</v>
      </c>
      <c r="B18">
        <f t="shared" ref="B18:B49" si="0">2*PI()*A18</f>
        <v>6.2831853071795862</v>
      </c>
      <c r="C18" s="1">
        <v>0</v>
      </c>
      <c r="D18" s="1">
        <f>-($B$16/($H$16*B18))</f>
        <v>-15.915494309189533</v>
      </c>
      <c r="E18" s="17">
        <f>((C18^2)+(D18^2))^(0.5)</f>
        <v>15.915494309189533</v>
      </c>
      <c r="F18" s="15">
        <f>20*LOG(E18)</f>
        <v>24.036402632837696</v>
      </c>
      <c r="G18" s="17"/>
      <c r="H18" s="20">
        <f>-180/2</f>
        <v>-90</v>
      </c>
      <c r="I18" s="17"/>
      <c r="J18" s="17"/>
      <c r="K18" s="42"/>
      <c r="L18" s="15"/>
    </row>
    <row r="19" spans="1:15" ht="15.75">
      <c r="A19" s="16">
        <v>1.5</v>
      </c>
      <c r="B19">
        <f t="shared" si="0"/>
        <v>9.4247779607693793</v>
      </c>
      <c r="C19" s="1">
        <v>0</v>
      </c>
      <c r="D19" s="1">
        <f>-($B$16/($H$16*B19))</f>
        <v>-10.610329539459688</v>
      </c>
      <c r="E19" s="17">
        <f>((C19^2)+(D19^2))^(0.5)</f>
        <v>10.610329539459688</v>
      </c>
      <c r="F19" s="15">
        <f t="shared" ref="F19:F82" si="1">20*LOG(E19)</f>
        <v>20.514577451724072</v>
      </c>
      <c r="G19" s="12"/>
      <c r="H19" s="20">
        <f t="shared" ref="H19:H82" si="2">-180/2</f>
        <v>-90</v>
      </c>
      <c r="I19" s="1"/>
      <c r="J19" s="1"/>
      <c r="K19" s="42"/>
      <c r="L19" s="15"/>
    </row>
    <row r="20" spans="1:15" ht="15.75">
      <c r="A20" s="16">
        <v>2</v>
      </c>
      <c r="B20">
        <f t="shared" si="0"/>
        <v>12.566370614359172</v>
      </c>
      <c r="C20" s="1">
        <v>0</v>
      </c>
      <c r="D20" s="1">
        <f t="shared" ref="D20:D83" si="3">-($B$16/($H$16*B20))</f>
        <v>-7.9577471545947667</v>
      </c>
      <c r="E20" s="17">
        <f t="shared" ref="E20:E83" si="4">((C20^2)+(D20^2))^(0.5)</f>
        <v>7.9577471545947667</v>
      </c>
      <c r="F20" s="15">
        <f t="shared" si="1"/>
        <v>18.015802719558074</v>
      </c>
      <c r="G20" s="12"/>
      <c r="H20" s="20">
        <f t="shared" si="2"/>
        <v>-90</v>
      </c>
      <c r="I20" s="1"/>
      <c r="J20" s="1"/>
      <c r="K20" s="42"/>
      <c r="L20" s="15"/>
    </row>
    <row r="21" spans="1:15" ht="15.75">
      <c r="A21" s="16">
        <v>2.5</v>
      </c>
      <c r="B21">
        <f t="shared" si="0"/>
        <v>15.707963267948966</v>
      </c>
      <c r="C21" s="1">
        <v>0</v>
      </c>
      <c r="D21" s="1">
        <f t="shared" si="3"/>
        <v>-6.366197723675814</v>
      </c>
      <c r="E21" s="17">
        <f t="shared" si="4"/>
        <v>6.366197723675814</v>
      </c>
      <c r="F21" s="15">
        <f t="shared" si="1"/>
        <v>16.077602459396946</v>
      </c>
      <c r="G21" s="12"/>
      <c r="H21" s="20">
        <f t="shared" si="2"/>
        <v>-90</v>
      </c>
      <c r="I21" s="1"/>
      <c r="J21" s="1"/>
      <c r="K21" s="42"/>
      <c r="L21" s="15"/>
    </row>
    <row r="22" spans="1:15" ht="15.75">
      <c r="A22" s="16">
        <v>3</v>
      </c>
      <c r="B22">
        <f t="shared" si="0"/>
        <v>18.849555921538759</v>
      </c>
      <c r="C22" s="1">
        <v>0</v>
      </c>
      <c r="D22" s="1">
        <f t="shared" si="3"/>
        <v>-5.3051647697298439</v>
      </c>
      <c r="E22" s="17">
        <f t="shared" si="4"/>
        <v>5.3051647697298439</v>
      </c>
      <c r="F22" s="15">
        <f t="shared" si="1"/>
        <v>14.493977538444449</v>
      </c>
      <c r="G22" s="12"/>
      <c r="H22" s="20">
        <f t="shared" si="2"/>
        <v>-90</v>
      </c>
      <c r="I22" s="1"/>
      <c r="J22" s="1"/>
      <c r="K22" s="42"/>
      <c r="L22" s="15"/>
    </row>
    <row r="23" spans="1:15" ht="15.75">
      <c r="A23" s="16">
        <v>4</v>
      </c>
      <c r="B23">
        <f t="shared" si="0"/>
        <v>25.132741228718345</v>
      </c>
      <c r="C23" s="1">
        <v>0</v>
      </c>
      <c r="D23" s="1">
        <f t="shared" si="3"/>
        <v>-3.9788735772973833</v>
      </c>
      <c r="E23" s="17">
        <f t="shared" si="4"/>
        <v>3.9788735772973833</v>
      </c>
      <c r="F23" s="15">
        <f t="shared" si="1"/>
        <v>11.995202806278451</v>
      </c>
      <c r="G23" s="12"/>
      <c r="H23" s="20">
        <f t="shared" si="2"/>
        <v>-90</v>
      </c>
      <c r="I23" s="1"/>
      <c r="J23" s="1"/>
      <c r="K23" s="42"/>
      <c r="L23" s="15"/>
    </row>
    <row r="24" spans="1:15" ht="15.75">
      <c r="A24" s="16">
        <v>5</v>
      </c>
      <c r="B24">
        <f t="shared" si="0"/>
        <v>31.415926535897931</v>
      </c>
      <c r="C24" s="1">
        <v>0</v>
      </c>
      <c r="D24" s="1">
        <f t="shared" si="3"/>
        <v>-3.183098861837907</v>
      </c>
      <c r="E24" s="17">
        <f t="shared" si="4"/>
        <v>3.183098861837907</v>
      </c>
      <c r="F24" s="15">
        <f t="shared" si="1"/>
        <v>10.057002546117324</v>
      </c>
      <c r="G24" s="12"/>
      <c r="H24" s="20">
        <f t="shared" si="2"/>
        <v>-90</v>
      </c>
      <c r="I24" s="1"/>
      <c r="J24" s="1"/>
      <c r="K24" s="42"/>
      <c r="L24" s="15"/>
    </row>
    <row r="25" spans="1:15" ht="15.75">
      <c r="A25" s="16">
        <v>6</v>
      </c>
      <c r="B25">
        <f t="shared" si="0"/>
        <v>37.699111843077517</v>
      </c>
      <c r="C25" s="1">
        <v>0</v>
      </c>
      <c r="D25" s="1">
        <f t="shared" si="3"/>
        <v>-2.6525823848649219</v>
      </c>
      <c r="E25" s="17">
        <f t="shared" si="4"/>
        <v>2.6525823848649219</v>
      </c>
      <c r="F25" s="15">
        <f t="shared" si="1"/>
        <v>8.4733776251648258</v>
      </c>
      <c r="G25" s="12"/>
      <c r="H25" s="20">
        <f t="shared" si="2"/>
        <v>-90</v>
      </c>
      <c r="I25" s="1"/>
      <c r="J25" s="1"/>
      <c r="K25" s="42"/>
      <c r="L25" s="15"/>
    </row>
    <row r="26" spans="1:15" ht="15.75">
      <c r="A26" s="16">
        <v>7</v>
      </c>
      <c r="B26">
        <f t="shared" si="0"/>
        <v>43.982297150257104</v>
      </c>
      <c r="C26" s="1">
        <v>0</v>
      </c>
      <c r="D26" s="1">
        <f t="shared" si="3"/>
        <v>-2.2736420441699332</v>
      </c>
      <c r="E26" s="17">
        <f t="shared" si="4"/>
        <v>2.2736420441699332</v>
      </c>
      <c r="F26" s="15">
        <f t="shared" si="1"/>
        <v>7.1344418325525618</v>
      </c>
      <c r="G26" s="12"/>
      <c r="H26" s="20">
        <f t="shared" si="2"/>
        <v>-90</v>
      </c>
      <c r="I26" s="1"/>
      <c r="J26" s="1"/>
      <c r="K26" s="42"/>
      <c r="L26" s="15"/>
    </row>
    <row r="27" spans="1:15" ht="15.75">
      <c r="A27" s="16">
        <v>8</v>
      </c>
      <c r="B27">
        <f t="shared" si="0"/>
        <v>50.26548245743669</v>
      </c>
      <c r="C27" s="1">
        <v>0</v>
      </c>
      <c r="D27" s="1">
        <f t="shared" si="3"/>
        <v>-1.9894367886486917</v>
      </c>
      <c r="E27" s="17">
        <f t="shared" si="4"/>
        <v>1.9894367886486917</v>
      </c>
      <c r="F27" s="15">
        <f t="shared" si="1"/>
        <v>5.9746028929988269</v>
      </c>
      <c r="G27" s="12"/>
      <c r="H27" s="20">
        <f t="shared" si="2"/>
        <v>-90</v>
      </c>
      <c r="I27" s="1"/>
      <c r="J27" s="1"/>
      <c r="K27" s="42"/>
      <c r="L27" s="15"/>
    </row>
    <row r="28" spans="1:15" ht="15.75">
      <c r="A28" s="16">
        <v>9</v>
      </c>
      <c r="B28">
        <f t="shared" si="0"/>
        <v>56.548667764616276</v>
      </c>
      <c r="C28" s="1">
        <v>0</v>
      </c>
      <c r="D28" s="1">
        <f t="shared" si="3"/>
        <v>-1.7683882565766149</v>
      </c>
      <c r="E28" s="17">
        <f t="shared" si="4"/>
        <v>1.7683882565766149</v>
      </c>
      <c r="F28" s="15">
        <f t="shared" si="1"/>
        <v>4.9515524440512024</v>
      </c>
      <c r="G28" s="12"/>
      <c r="H28" s="20">
        <f t="shared" si="2"/>
        <v>-90</v>
      </c>
      <c r="I28" s="1"/>
      <c r="J28" s="1"/>
      <c r="K28" s="42"/>
      <c r="L28" s="15"/>
    </row>
    <row r="29" spans="1:15" ht="15">
      <c r="A29" s="17">
        <v>10</v>
      </c>
      <c r="B29">
        <f t="shared" si="0"/>
        <v>62.831853071795862</v>
      </c>
      <c r="C29" s="1">
        <v>0</v>
      </c>
      <c r="D29" s="1">
        <f t="shared" si="3"/>
        <v>-1.5915494309189535</v>
      </c>
      <c r="E29" s="17">
        <f t="shared" si="4"/>
        <v>1.5915494309189535</v>
      </c>
      <c r="F29" s="15">
        <f t="shared" si="1"/>
        <v>4.0364026328377003</v>
      </c>
      <c r="G29" s="15"/>
      <c r="H29" s="20">
        <f t="shared" si="2"/>
        <v>-90</v>
      </c>
      <c r="I29" s="1"/>
      <c r="J29" s="14"/>
      <c r="K29" s="42"/>
      <c r="L29" s="15"/>
    </row>
    <row r="30" spans="1:15" ht="15">
      <c r="A30" s="17">
        <v>15</v>
      </c>
      <c r="B30">
        <f t="shared" si="0"/>
        <v>94.247779607693786</v>
      </c>
      <c r="C30" s="1">
        <v>0</v>
      </c>
      <c r="D30" s="1">
        <f t="shared" si="3"/>
        <v>-1.0610329539459689</v>
      </c>
      <c r="E30" s="17">
        <f t="shared" si="4"/>
        <v>1.0610329539459689</v>
      </c>
      <c r="F30" s="15">
        <f t="shared" si="1"/>
        <v>0.51457745172407376</v>
      </c>
      <c r="G30" s="15"/>
      <c r="H30" s="20">
        <f t="shared" si="2"/>
        <v>-90</v>
      </c>
      <c r="I30" s="1"/>
      <c r="J30" s="14"/>
      <c r="K30" s="42"/>
      <c r="L30" s="15"/>
    </row>
    <row r="31" spans="1:15" ht="15">
      <c r="A31" s="17">
        <v>20</v>
      </c>
      <c r="B31">
        <f t="shared" si="0"/>
        <v>125.66370614359172</v>
      </c>
      <c r="C31" s="1">
        <v>0</v>
      </c>
      <c r="D31" s="1">
        <f t="shared" si="3"/>
        <v>-0.79577471545947676</v>
      </c>
      <c r="E31" s="17">
        <f t="shared" si="4"/>
        <v>0.79577471545947676</v>
      </c>
      <c r="F31" s="15">
        <f t="shared" si="1"/>
        <v>-1.9841972804419241</v>
      </c>
      <c r="G31" s="15"/>
      <c r="H31" s="20">
        <f t="shared" si="2"/>
        <v>-90</v>
      </c>
      <c r="I31" s="1"/>
      <c r="J31" s="14"/>
      <c r="K31" s="42"/>
      <c r="L31" s="15"/>
    </row>
    <row r="32" spans="1:15" ht="15">
      <c r="A32" s="17">
        <v>25</v>
      </c>
      <c r="B32">
        <f t="shared" si="0"/>
        <v>157.07963267948966</v>
      </c>
      <c r="C32" s="1">
        <v>0</v>
      </c>
      <c r="D32" s="1">
        <f t="shared" si="3"/>
        <v>-0.63661977236758138</v>
      </c>
      <c r="E32" s="17">
        <f t="shared" si="4"/>
        <v>0.63661977236758138</v>
      </c>
      <c r="F32" s="15">
        <f t="shared" si="1"/>
        <v>-3.9223975406030527</v>
      </c>
      <c r="G32" s="15"/>
      <c r="H32" s="20">
        <f t="shared" si="2"/>
        <v>-90</v>
      </c>
      <c r="I32" s="1"/>
      <c r="J32" s="14"/>
      <c r="K32" s="42"/>
      <c r="L32" s="15"/>
    </row>
    <row r="33" spans="1:12" ht="15">
      <c r="A33" s="17">
        <v>30</v>
      </c>
      <c r="B33">
        <f t="shared" si="0"/>
        <v>188.49555921538757</v>
      </c>
      <c r="C33" s="1">
        <v>0</v>
      </c>
      <c r="D33" s="1">
        <f t="shared" si="3"/>
        <v>-0.53051647697298443</v>
      </c>
      <c r="E33" s="17">
        <f t="shared" si="4"/>
        <v>0.53051647697298443</v>
      </c>
      <c r="F33" s="15">
        <f t="shared" si="1"/>
        <v>-5.50602246155555</v>
      </c>
      <c r="G33" s="15"/>
      <c r="H33" s="20">
        <f t="shared" si="2"/>
        <v>-90</v>
      </c>
      <c r="I33" s="1"/>
      <c r="J33" s="14"/>
      <c r="K33" s="42"/>
      <c r="L33" s="15"/>
    </row>
    <row r="34" spans="1:12" ht="15">
      <c r="A34" s="17">
        <v>40</v>
      </c>
      <c r="B34">
        <f t="shared" si="0"/>
        <v>251.32741228718345</v>
      </c>
      <c r="C34" s="1">
        <v>0</v>
      </c>
      <c r="D34" s="1">
        <f t="shared" si="3"/>
        <v>-0.39788735772973838</v>
      </c>
      <c r="E34" s="17">
        <f t="shared" si="4"/>
        <v>0.39788735772973838</v>
      </c>
      <c r="F34" s="15">
        <f t="shared" si="1"/>
        <v>-8.0047971937215472</v>
      </c>
      <c r="G34" s="15"/>
      <c r="H34" s="20">
        <f t="shared" si="2"/>
        <v>-90</v>
      </c>
      <c r="I34" s="1"/>
      <c r="J34" s="14"/>
      <c r="K34" s="42"/>
      <c r="L34" s="15"/>
    </row>
    <row r="35" spans="1:12" ht="15">
      <c r="A35" s="17">
        <v>50</v>
      </c>
      <c r="B35">
        <f t="shared" si="0"/>
        <v>314.15926535897933</v>
      </c>
      <c r="C35" s="1">
        <v>0</v>
      </c>
      <c r="D35" s="1">
        <f t="shared" si="3"/>
        <v>-0.31830988618379069</v>
      </c>
      <c r="E35" s="17">
        <f t="shared" si="4"/>
        <v>0.31830988618379069</v>
      </c>
      <c r="F35" s="15">
        <f t="shared" si="1"/>
        <v>-9.9429974538826773</v>
      </c>
      <c r="G35" s="15"/>
      <c r="H35" s="20">
        <f t="shared" si="2"/>
        <v>-90</v>
      </c>
      <c r="I35" s="1"/>
      <c r="J35" s="14"/>
      <c r="K35" s="42"/>
      <c r="L35" s="15"/>
    </row>
    <row r="36" spans="1:12" ht="15">
      <c r="A36" s="17">
        <v>60</v>
      </c>
      <c r="B36">
        <f t="shared" si="0"/>
        <v>376.99111843077515</v>
      </c>
      <c r="C36" s="1">
        <v>0</v>
      </c>
      <c r="D36" s="1">
        <f t="shared" si="3"/>
        <v>-0.26525823848649221</v>
      </c>
      <c r="E36" s="17">
        <f t="shared" si="4"/>
        <v>0.26525823848649221</v>
      </c>
      <c r="F36" s="15">
        <f t="shared" si="1"/>
        <v>-11.526622374835174</v>
      </c>
      <c r="G36" s="15"/>
      <c r="H36" s="20">
        <f t="shared" si="2"/>
        <v>-90</v>
      </c>
      <c r="I36" s="1"/>
      <c r="J36" s="14"/>
      <c r="K36" s="42"/>
      <c r="L36" s="15"/>
    </row>
    <row r="37" spans="1:12" ht="15">
      <c r="A37" s="17">
        <v>70</v>
      </c>
      <c r="B37">
        <f t="shared" si="0"/>
        <v>439.82297150257102</v>
      </c>
      <c r="C37" s="1">
        <v>0</v>
      </c>
      <c r="D37" s="1">
        <f t="shared" si="3"/>
        <v>-0.22736420441699334</v>
      </c>
      <c r="E37" s="17">
        <f t="shared" si="4"/>
        <v>0.22736420441699334</v>
      </c>
      <c r="F37" s="15">
        <f t="shared" si="1"/>
        <v>-12.865558167447437</v>
      </c>
      <c r="G37" s="15"/>
      <c r="H37" s="20">
        <f t="shared" si="2"/>
        <v>-90</v>
      </c>
      <c r="I37" s="1"/>
      <c r="J37" s="14"/>
      <c r="K37" s="42"/>
      <c r="L37" s="15"/>
    </row>
    <row r="38" spans="1:12" ht="15">
      <c r="A38" s="17">
        <v>80</v>
      </c>
      <c r="B38">
        <f t="shared" si="0"/>
        <v>502.6548245743669</v>
      </c>
      <c r="C38" s="1">
        <v>0</v>
      </c>
      <c r="D38" s="1">
        <f t="shared" si="3"/>
        <v>-0.19894367886486919</v>
      </c>
      <c r="E38" s="17">
        <f t="shared" si="4"/>
        <v>0.19894367886486919</v>
      </c>
      <c r="F38" s="15">
        <f t="shared" si="1"/>
        <v>-14.025397107001172</v>
      </c>
      <c r="G38" s="15"/>
      <c r="H38" s="20">
        <f t="shared" si="2"/>
        <v>-90</v>
      </c>
      <c r="I38" s="1"/>
      <c r="J38" s="14"/>
      <c r="K38" s="42"/>
      <c r="L38" s="15"/>
    </row>
    <row r="39" spans="1:12" ht="15">
      <c r="A39" s="17">
        <v>90</v>
      </c>
      <c r="B39">
        <f t="shared" si="0"/>
        <v>565.48667764616278</v>
      </c>
      <c r="C39" s="1">
        <v>0</v>
      </c>
      <c r="D39" s="1">
        <f t="shared" si="3"/>
        <v>-0.17683882565766149</v>
      </c>
      <c r="E39" s="17">
        <f t="shared" si="4"/>
        <v>0.17683882565766149</v>
      </c>
      <c r="F39" s="15">
        <f t="shared" si="1"/>
        <v>-15.048447555948798</v>
      </c>
      <c r="G39" s="15"/>
      <c r="H39" s="20">
        <f t="shared" si="2"/>
        <v>-90</v>
      </c>
      <c r="I39" s="1"/>
      <c r="J39" s="14"/>
      <c r="K39" s="42"/>
      <c r="L39" s="15"/>
    </row>
    <row r="40" spans="1:12">
      <c r="A40" s="18">
        <v>100</v>
      </c>
      <c r="B40">
        <f t="shared" si="0"/>
        <v>628.31853071795865</v>
      </c>
      <c r="C40" s="1">
        <v>0</v>
      </c>
      <c r="D40" s="1">
        <f t="shared" si="3"/>
        <v>-0.15915494309189535</v>
      </c>
      <c r="E40" s="17">
        <f t="shared" si="4"/>
        <v>0.15915494309189535</v>
      </c>
      <c r="F40" s="15">
        <f t="shared" si="1"/>
        <v>-15.963597367162301</v>
      </c>
      <c r="G40" s="15"/>
      <c r="H40" s="20">
        <f t="shared" si="2"/>
        <v>-90</v>
      </c>
      <c r="K40" s="42"/>
      <c r="L40" s="15"/>
    </row>
    <row r="41" spans="1:12">
      <c r="A41">
        <v>150</v>
      </c>
      <c r="B41">
        <f t="shared" si="0"/>
        <v>942.47779607693792</v>
      </c>
      <c r="C41" s="1">
        <v>0</v>
      </c>
      <c r="D41" s="1">
        <f t="shared" si="3"/>
        <v>-0.1061032953945969</v>
      </c>
      <c r="E41" s="17">
        <f t="shared" si="4"/>
        <v>0.1061032953945969</v>
      </c>
      <c r="F41" s="15">
        <f t="shared" si="1"/>
        <v>-19.485422548275928</v>
      </c>
      <c r="G41" s="15"/>
      <c r="H41" s="20">
        <f t="shared" si="2"/>
        <v>-90</v>
      </c>
      <c r="K41" s="42"/>
      <c r="L41" s="15"/>
    </row>
    <row r="42" spans="1:12">
      <c r="A42">
        <v>200</v>
      </c>
      <c r="B42">
        <f t="shared" si="0"/>
        <v>1256.6370614359173</v>
      </c>
      <c r="C42" s="1">
        <v>0</v>
      </c>
      <c r="D42" s="1">
        <f t="shared" si="3"/>
        <v>-7.9577471545947673E-2</v>
      </c>
      <c r="E42" s="17">
        <f t="shared" si="4"/>
        <v>7.9577471545947673E-2</v>
      </c>
      <c r="F42" s="15">
        <f t="shared" si="1"/>
        <v>-21.984197280441926</v>
      </c>
      <c r="G42" s="15"/>
      <c r="H42" s="20">
        <f t="shared" si="2"/>
        <v>-90</v>
      </c>
      <c r="K42" s="42"/>
      <c r="L42" s="15"/>
    </row>
    <row r="43" spans="1:12">
      <c r="A43">
        <v>250</v>
      </c>
      <c r="B43">
        <f t="shared" si="0"/>
        <v>1570.7963267948965</v>
      </c>
      <c r="C43" s="1">
        <v>0</v>
      </c>
      <c r="D43" s="1">
        <f t="shared" si="3"/>
        <v>-6.3661977236758135E-2</v>
      </c>
      <c r="E43" s="17">
        <f t="shared" si="4"/>
        <v>6.3661977236758135E-2</v>
      </c>
      <c r="F43" s="15">
        <f t="shared" si="1"/>
        <v>-23.922397540603054</v>
      </c>
      <c r="G43" s="15"/>
      <c r="H43" s="20">
        <f t="shared" si="2"/>
        <v>-90</v>
      </c>
      <c r="K43" s="42"/>
      <c r="L43" s="15"/>
    </row>
    <row r="44" spans="1:12">
      <c r="A44">
        <v>300</v>
      </c>
      <c r="B44">
        <f t="shared" si="0"/>
        <v>1884.9555921538758</v>
      </c>
      <c r="C44" s="1">
        <v>0</v>
      </c>
      <c r="D44" s="1">
        <f t="shared" si="3"/>
        <v>-5.3051647697298449E-2</v>
      </c>
      <c r="E44" s="17">
        <f t="shared" si="4"/>
        <v>5.3051647697298449E-2</v>
      </c>
      <c r="F44" s="15">
        <f t="shared" si="1"/>
        <v>-25.506022461555553</v>
      </c>
      <c r="G44" s="15"/>
      <c r="H44" s="20">
        <f t="shared" si="2"/>
        <v>-90</v>
      </c>
      <c r="K44" s="42"/>
      <c r="L44" s="15"/>
    </row>
    <row r="45" spans="1:12">
      <c r="A45">
        <v>400</v>
      </c>
      <c r="B45">
        <f t="shared" si="0"/>
        <v>2513.2741228718346</v>
      </c>
      <c r="C45" s="1">
        <v>0</v>
      </c>
      <c r="D45" s="1">
        <f t="shared" si="3"/>
        <v>-3.9788735772973836E-2</v>
      </c>
      <c r="E45" s="17">
        <f t="shared" si="4"/>
        <v>3.9788735772973836E-2</v>
      </c>
      <c r="F45" s="15">
        <f t="shared" si="1"/>
        <v>-28.004797193721551</v>
      </c>
      <c r="G45" s="15"/>
      <c r="H45" s="20">
        <f t="shared" si="2"/>
        <v>-90</v>
      </c>
      <c r="K45" s="42"/>
      <c r="L45" s="15"/>
    </row>
    <row r="46" spans="1:12">
      <c r="A46">
        <v>500</v>
      </c>
      <c r="B46">
        <f t="shared" si="0"/>
        <v>3141.5926535897929</v>
      </c>
      <c r="C46" s="1">
        <v>0</v>
      </c>
      <c r="D46" s="1">
        <f t="shared" si="3"/>
        <v>-3.1830988618379068E-2</v>
      </c>
      <c r="E46" s="17">
        <f t="shared" si="4"/>
        <v>3.1830988618379068E-2</v>
      </c>
      <c r="F46" s="15">
        <f t="shared" si="1"/>
        <v>-29.942997453882679</v>
      </c>
      <c r="G46" s="15"/>
      <c r="H46" s="20">
        <f t="shared" si="2"/>
        <v>-90</v>
      </c>
      <c r="K46" s="42"/>
      <c r="L46" s="15"/>
    </row>
    <row r="47" spans="1:12">
      <c r="A47">
        <v>600</v>
      </c>
      <c r="B47">
        <f t="shared" si="0"/>
        <v>3769.9111843077517</v>
      </c>
      <c r="C47" s="1">
        <v>0</v>
      </c>
      <c r="D47" s="1">
        <f t="shared" si="3"/>
        <v>-2.6525823848649224E-2</v>
      </c>
      <c r="E47" s="17">
        <f t="shared" si="4"/>
        <v>2.6525823848649224E-2</v>
      </c>
      <c r="F47" s="15">
        <f t="shared" si="1"/>
        <v>-31.526622374835171</v>
      </c>
      <c r="G47" s="15"/>
      <c r="H47" s="20">
        <f t="shared" si="2"/>
        <v>-90</v>
      </c>
      <c r="K47" s="42"/>
      <c r="L47" s="15"/>
    </row>
    <row r="48" spans="1:12">
      <c r="A48">
        <v>700</v>
      </c>
      <c r="B48">
        <f t="shared" si="0"/>
        <v>4398.22971502571</v>
      </c>
      <c r="C48" s="1">
        <v>0</v>
      </c>
      <c r="D48" s="1">
        <f t="shared" si="3"/>
        <v>-2.2736420441699334E-2</v>
      </c>
      <c r="E48" s="17">
        <f t="shared" si="4"/>
        <v>2.2736420441699334E-2</v>
      </c>
      <c r="F48" s="15">
        <f t="shared" si="1"/>
        <v>-32.865558167447439</v>
      </c>
      <c r="G48" s="15"/>
      <c r="H48" s="20">
        <f t="shared" si="2"/>
        <v>-90</v>
      </c>
      <c r="K48" s="42"/>
      <c r="L48" s="15"/>
    </row>
    <row r="49" spans="1:12">
      <c r="A49">
        <v>800</v>
      </c>
      <c r="B49">
        <f t="shared" si="0"/>
        <v>5026.5482457436692</v>
      </c>
      <c r="C49" s="1">
        <v>0</v>
      </c>
      <c r="D49" s="1">
        <f t="shared" si="3"/>
        <v>-1.9894367886486918E-2</v>
      </c>
      <c r="E49" s="17">
        <f t="shared" si="4"/>
        <v>1.9894367886486918E-2</v>
      </c>
      <c r="F49" s="15">
        <f t="shared" si="1"/>
        <v>-34.025397107001176</v>
      </c>
      <c r="G49" s="15"/>
      <c r="H49" s="20">
        <f t="shared" si="2"/>
        <v>-90</v>
      </c>
      <c r="K49" s="42"/>
      <c r="L49" s="15"/>
    </row>
    <row r="50" spans="1:12">
      <c r="A50">
        <v>900</v>
      </c>
      <c r="B50">
        <f t="shared" ref="B50:B81" si="5">2*PI()*A50</f>
        <v>5654.8667764616275</v>
      </c>
      <c r="C50" s="1">
        <v>0</v>
      </c>
      <c r="D50" s="1">
        <f t="shared" si="3"/>
        <v>-1.7683882565766151E-2</v>
      </c>
      <c r="E50" s="17">
        <f t="shared" si="4"/>
        <v>1.7683882565766151E-2</v>
      </c>
      <c r="F50" s="15">
        <f t="shared" si="1"/>
        <v>-35.048447555948798</v>
      </c>
      <c r="G50" s="15"/>
      <c r="H50" s="20">
        <f t="shared" si="2"/>
        <v>-90</v>
      </c>
      <c r="K50" s="42"/>
      <c r="L50" s="15"/>
    </row>
    <row r="51" spans="1:12">
      <c r="A51">
        <v>1000</v>
      </c>
      <c r="B51">
        <f t="shared" si="5"/>
        <v>6283.1853071795858</v>
      </c>
      <c r="C51" s="1">
        <v>0</v>
      </c>
      <c r="D51" s="1">
        <f t="shared" si="3"/>
        <v>-1.5915494309189534E-2</v>
      </c>
      <c r="E51" s="17">
        <f t="shared" si="4"/>
        <v>1.5915494309189534E-2</v>
      </c>
      <c r="F51" s="15">
        <f t="shared" si="1"/>
        <v>-35.963597367162301</v>
      </c>
      <c r="G51" s="15"/>
      <c r="H51" s="20">
        <f t="shared" si="2"/>
        <v>-90</v>
      </c>
      <c r="K51" s="42"/>
      <c r="L51" s="15"/>
    </row>
    <row r="52" spans="1:12">
      <c r="A52">
        <v>1500</v>
      </c>
      <c r="B52">
        <f t="shared" si="5"/>
        <v>9424.7779607693792</v>
      </c>
      <c r="C52" s="1">
        <v>0</v>
      </c>
      <c r="D52" s="1">
        <f t="shared" si="3"/>
        <v>-1.0610329539459689E-2</v>
      </c>
      <c r="E52" s="17">
        <f t="shared" si="4"/>
        <v>1.0610329539459689E-2</v>
      </c>
      <c r="F52" s="15">
        <f t="shared" si="1"/>
        <v>-39.485422548275928</v>
      </c>
      <c r="G52" s="15"/>
      <c r="H52" s="20">
        <f t="shared" si="2"/>
        <v>-90</v>
      </c>
      <c r="K52" s="42"/>
      <c r="L52" s="15"/>
    </row>
    <row r="53" spans="1:12">
      <c r="A53">
        <v>2000</v>
      </c>
      <c r="B53">
        <f t="shared" si="5"/>
        <v>12566.370614359172</v>
      </c>
      <c r="C53" s="1">
        <v>0</v>
      </c>
      <c r="D53" s="1">
        <f t="shared" si="3"/>
        <v>-7.9577471545947669E-3</v>
      </c>
      <c r="E53" s="17">
        <f t="shared" si="4"/>
        <v>7.9577471545947669E-3</v>
      </c>
      <c r="F53" s="15">
        <f t="shared" si="1"/>
        <v>-41.984197280441926</v>
      </c>
      <c r="G53" s="15"/>
      <c r="H53" s="20">
        <f t="shared" si="2"/>
        <v>-90</v>
      </c>
      <c r="K53" s="42"/>
      <c r="L53" s="15"/>
    </row>
    <row r="54" spans="1:12">
      <c r="A54">
        <v>2500</v>
      </c>
      <c r="B54">
        <f t="shared" si="5"/>
        <v>15707.963267948966</v>
      </c>
      <c r="C54" s="1">
        <v>0</v>
      </c>
      <c r="D54" s="1">
        <f t="shared" si="3"/>
        <v>-6.3661977236758134E-3</v>
      </c>
      <c r="E54" s="17">
        <f t="shared" si="4"/>
        <v>6.3661977236758134E-3</v>
      </c>
      <c r="F54" s="15">
        <f t="shared" si="1"/>
        <v>-43.922397540603058</v>
      </c>
      <c r="G54" s="15"/>
      <c r="H54" s="20">
        <f t="shared" si="2"/>
        <v>-90</v>
      </c>
      <c r="K54" s="42"/>
      <c r="L54" s="15"/>
    </row>
    <row r="55" spans="1:12">
      <c r="A55">
        <v>3000</v>
      </c>
      <c r="B55">
        <f t="shared" si="5"/>
        <v>18849.555921538758</v>
      </c>
      <c r="C55" s="1">
        <v>0</v>
      </c>
      <c r="D55" s="1">
        <f t="shared" si="3"/>
        <v>-5.3051647697298443E-3</v>
      </c>
      <c r="E55" s="17">
        <f t="shared" si="4"/>
        <v>5.3051647697298443E-3</v>
      </c>
      <c r="F55" s="15">
        <f t="shared" si="1"/>
        <v>-45.506022461555553</v>
      </c>
      <c r="G55" s="15"/>
      <c r="H55" s="20">
        <f t="shared" si="2"/>
        <v>-90</v>
      </c>
      <c r="K55" s="42"/>
      <c r="L55" s="15"/>
    </row>
    <row r="56" spans="1:12">
      <c r="A56">
        <v>4000</v>
      </c>
      <c r="B56">
        <f t="shared" si="5"/>
        <v>25132.741228718343</v>
      </c>
      <c r="C56" s="1">
        <v>0</v>
      </c>
      <c r="D56" s="1">
        <f t="shared" si="3"/>
        <v>-3.9788735772973835E-3</v>
      </c>
      <c r="E56" s="17">
        <f t="shared" si="4"/>
        <v>3.9788735772973835E-3</v>
      </c>
      <c r="F56" s="15">
        <f t="shared" si="1"/>
        <v>-48.004797193721551</v>
      </c>
      <c r="G56" s="15"/>
      <c r="H56" s="20">
        <f t="shared" si="2"/>
        <v>-90</v>
      </c>
      <c r="K56" s="42"/>
      <c r="L56" s="15"/>
    </row>
    <row r="57" spans="1:12">
      <c r="A57">
        <v>5000</v>
      </c>
      <c r="B57">
        <f t="shared" si="5"/>
        <v>31415.926535897932</v>
      </c>
      <c r="C57" s="1">
        <v>0</v>
      </c>
      <c r="D57" s="1">
        <f t="shared" si="3"/>
        <v>-3.1830988618379067E-3</v>
      </c>
      <c r="E57" s="17">
        <f t="shared" si="4"/>
        <v>3.1830988618379067E-3</v>
      </c>
      <c r="F57" s="15">
        <f t="shared" si="1"/>
        <v>-49.942997453882676</v>
      </c>
      <c r="G57" s="15"/>
      <c r="H57" s="20">
        <f t="shared" si="2"/>
        <v>-90</v>
      </c>
      <c r="K57" s="42"/>
      <c r="L57" s="15"/>
    </row>
    <row r="58" spans="1:12">
      <c r="A58">
        <v>6000</v>
      </c>
      <c r="B58">
        <f t="shared" si="5"/>
        <v>37699.111843077517</v>
      </c>
      <c r="C58" s="1">
        <v>0</v>
      </c>
      <c r="D58" s="1">
        <f t="shared" si="3"/>
        <v>-2.6525823848649222E-3</v>
      </c>
      <c r="E58" s="17">
        <f t="shared" si="4"/>
        <v>2.6525823848649222E-3</v>
      </c>
      <c r="F58" s="15">
        <f t="shared" si="1"/>
        <v>-51.526622374835178</v>
      </c>
      <c r="G58" s="15"/>
      <c r="H58" s="20">
        <f t="shared" si="2"/>
        <v>-90</v>
      </c>
      <c r="K58" s="42"/>
      <c r="L58" s="15"/>
    </row>
    <row r="59" spans="1:12">
      <c r="A59">
        <v>7000</v>
      </c>
      <c r="B59">
        <f t="shared" si="5"/>
        <v>43982.297150257102</v>
      </c>
      <c r="C59" s="1">
        <v>0</v>
      </c>
      <c r="D59" s="1">
        <f t="shared" si="3"/>
        <v>-2.2736420441699335E-3</v>
      </c>
      <c r="E59" s="17">
        <f t="shared" si="4"/>
        <v>2.2736420441699335E-3</v>
      </c>
      <c r="F59" s="15">
        <f t="shared" si="1"/>
        <v>-52.865558167447439</v>
      </c>
      <c r="G59" s="15"/>
      <c r="H59" s="20">
        <f t="shared" si="2"/>
        <v>-90</v>
      </c>
      <c r="K59" s="42"/>
      <c r="L59" s="15"/>
    </row>
    <row r="60" spans="1:12">
      <c r="A60">
        <v>8000</v>
      </c>
      <c r="B60">
        <f t="shared" si="5"/>
        <v>50265.482457436687</v>
      </c>
      <c r="C60" s="1">
        <v>0</v>
      </c>
      <c r="D60" s="1">
        <f t="shared" si="3"/>
        <v>-1.9894367886486917E-3</v>
      </c>
      <c r="E60" s="17">
        <f t="shared" si="4"/>
        <v>1.9894367886486917E-3</v>
      </c>
      <c r="F60" s="15">
        <f t="shared" si="1"/>
        <v>-54.025397107001176</v>
      </c>
      <c r="G60" s="15"/>
      <c r="H60" s="20">
        <f t="shared" si="2"/>
        <v>-90</v>
      </c>
      <c r="K60" s="42"/>
      <c r="L60" s="15"/>
    </row>
    <row r="61" spans="1:12">
      <c r="A61">
        <v>9000</v>
      </c>
      <c r="B61">
        <f t="shared" si="5"/>
        <v>56548.667764616279</v>
      </c>
      <c r="C61" s="1">
        <v>0</v>
      </c>
      <c r="D61" s="1">
        <f t="shared" si="3"/>
        <v>-1.7683882565766149E-3</v>
      </c>
      <c r="E61" s="17">
        <f t="shared" si="4"/>
        <v>1.7683882565766149E-3</v>
      </c>
      <c r="F61" s="15">
        <f t="shared" si="1"/>
        <v>-55.048447555948798</v>
      </c>
      <c r="G61" s="15"/>
      <c r="H61" s="20">
        <f t="shared" si="2"/>
        <v>-90</v>
      </c>
      <c r="K61" s="42"/>
      <c r="L61" s="15"/>
    </row>
    <row r="62" spans="1:12">
      <c r="A62">
        <v>10000</v>
      </c>
      <c r="B62">
        <f t="shared" si="5"/>
        <v>62831.853071795864</v>
      </c>
      <c r="C62" s="1">
        <v>0</v>
      </c>
      <c r="D62" s="1">
        <f t="shared" si="3"/>
        <v>-1.5915494309189533E-3</v>
      </c>
      <c r="E62" s="17">
        <f t="shared" si="4"/>
        <v>1.5915494309189533E-3</v>
      </c>
      <c r="F62" s="15">
        <f t="shared" si="1"/>
        <v>-55.963597367162301</v>
      </c>
      <c r="G62" s="15"/>
      <c r="H62" s="20">
        <f t="shared" si="2"/>
        <v>-90</v>
      </c>
      <c r="K62" s="42"/>
      <c r="L62" s="15"/>
    </row>
    <row r="63" spans="1:12">
      <c r="A63">
        <v>15000</v>
      </c>
      <c r="B63">
        <f t="shared" si="5"/>
        <v>94247.779607693796</v>
      </c>
      <c r="C63" s="1">
        <v>0</v>
      </c>
      <c r="D63" s="1">
        <f t="shared" si="3"/>
        <v>-1.061032953945969E-3</v>
      </c>
      <c r="E63" s="17">
        <f t="shared" si="4"/>
        <v>1.061032953945969E-3</v>
      </c>
      <c r="F63" s="15">
        <f t="shared" si="1"/>
        <v>-59.485422548275928</v>
      </c>
      <c r="G63" s="15"/>
      <c r="H63" s="20">
        <f t="shared" si="2"/>
        <v>-90</v>
      </c>
      <c r="K63" s="42"/>
      <c r="L63" s="15"/>
    </row>
    <row r="64" spans="1:12">
      <c r="A64">
        <v>20000</v>
      </c>
      <c r="B64">
        <f t="shared" si="5"/>
        <v>125663.70614359173</v>
      </c>
      <c r="C64" s="1">
        <v>0</v>
      </c>
      <c r="D64" s="1">
        <f t="shared" si="3"/>
        <v>-7.9577471545947667E-4</v>
      </c>
      <c r="E64" s="17">
        <f t="shared" si="4"/>
        <v>7.9577471545947667E-4</v>
      </c>
      <c r="F64" s="15">
        <f t="shared" si="1"/>
        <v>-61.984197280441926</v>
      </c>
      <c r="G64" s="15"/>
      <c r="H64" s="20">
        <f t="shared" si="2"/>
        <v>-90</v>
      </c>
      <c r="K64" s="42"/>
      <c r="L64" s="15"/>
    </row>
    <row r="65" spans="1:12">
      <c r="A65">
        <v>25000</v>
      </c>
      <c r="B65">
        <f t="shared" si="5"/>
        <v>157079.63267948964</v>
      </c>
      <c r="C65" s="1">
        <v>0</v>
      </c>
      <c r="D65" s="1">
        <f t="shared" si="3"/>
        <v>-6.366197723675814E-4</v>
      </c>
      <c r="E65" s="17">
        <f t="shared" si="4"/>
        <v>6.366197723675814E-4</v>
      </c>
      <c r="F65" s="15">
        <f t="shared" si="1"/>
        <v>-63.92239754060305</v>
      </c>
      <c r="G65" s="15"/>
      <c r="H65" s="20">
        <f t="shared" si="2"/>
        <v>-90</v>
      </c>
      <c r="K65" s="42"/>
      <c r="L65" s="15"/>
    </row>
    <row r="66" spans="1:12">
      <c r="A66">
        <v>30000</v>
      </c>
      <c r="B66">
        <f t="shared" si="5"/>
        <v>188495.55921538759</v>
      </c>
      <c r="C66" s="1">
        <v>0</v>
      </c>
      <c r="D66" s="1">
        <f t="shared" si="3"/>
        <v>-5.3051647697298452E-4</v>
      </c>
      <c r="E66" s="17">
        <f t="shared" si="4"/>
        <v>5.3051647697298452E-4</v>
      </c>
      <c r="F66" s="15">
        <f t="shared" si="1"/>
        <v>-65.506022461555546</v>
      </c>
      <c r="G66" s="15"/>
      <c r="H66" s="20">
        <f t="shared" si="2"/>
        <v>-90</v>
      </c>
      <c r="K66" s="42"/>
      <c r="L66" s="15"/>
    </row>
    <row r="67" spans="1:12">
      <c r="A67">
        <v>40000</v>
      </c>
      <c r="B67">
        <f t="shared" si="5"/>
        <v>251327.41228718346</v>
      </c>
      <c r="C67" s="1">
        <v>0</v>
      </c>
      <c r="D67" s="1">
        <f t="shared" si="3"/>
        <v>-3.9788735772973834E-4</v>
      </c>
      <c r="E67" s="17">
        <f t="shared" si="4"/>
        <v>3.9788735772973834E-4</v>
      </c>
      <c r="F67" s="15">
        <f t="shared" si="1"/>
        <v>-68.004797193721544</v>
      </c>
      <c r="G67" s="15"/>
      <c r="H67" s="20">
        <f t="shared" si="2"/>
        <v>-90</v>
      </c>
      <c r="K67" s="42"/>
      <c r="L67" s="15"/>
    </row>
    <row r="68" spans="1:12">
      <c r="A68">
        <v>50000</v>
      </c>
      <c r="B68">
        <f t="shared" si="5"/>
        <v>314159.26535897929</v>
      </c>
      <c r="C68" s="1">
        <v>0</v>
      </c>
      <c r="D68" s="1">
        <f t="shared" si="3"/>
        <v>-3.183098861837907E-4</v>
      </c>
      <c r="E68" s="17">
        <f t="shared" si="4"/>
        <v>3.183098861837907E-4</v>
      </c>
      <c r="F68" s="15">
        <f t="shared" si="1"/>
        <v>-69.942997453882668</v>
      </c>
      <c r="G68" s="15"/>
      <c r="H68" s="20">
        <f t="shared" si="2"/>
        <v>-90</v>
      </c>
      <c r="K68" s="42"/>
      <c r="L68" s="15"/>
    </row>
    <row r="69" spans="1:12">
      <c r="A69">
        <v>60000</v>
      </c>
      <c r="B69">
        <f t="shared" si="5"/>
        <v>376991.11843077518</v>
      </c>
      <c r="C69" s="1">
        <v>0</v>
      </c>
      <c r="D69" s="1">
        <f t="shared" si="3"/>
        <v>-2.6525823848649226E-4</v>
      </c>
      <c r="E69" s="17">
        <f t="shared" si="4"/>
        <v>2.6525823848649226E-4</v>
      </c>
      <c r="F69" s="15">
        <f t="shared" si="1"/>
        <v>-71.526622374835171</v>
      </c>
      <c r="G69" s="15"/>
      <c r="H69" s="20">
        <f t="shared" si="2"/>
        <v>-90</v>
      </c>
      <c r="K69" s="42"/>
      <c r="L69" s="15"/>
    </row>
    <row r="70" spans="1:12">
      <c r="A70">
        <v>70000</v>
      </c>
      <c r="B70">
        <f t="shared" si="5"/>
        <v>439822.97150257102</v>
      </c>
      <c r="C70" s="1">
        <v>0</v>
      </c>
      <c r="D70" s="1">
        <f t="shared" si="3"/>
        <v>-2.2736420441699337E-4</v>
      </c>
      <c r="E70" s="17">
        <f t="shared" si="4"/>
        <v>2.2736420441699337E-4</v>
      </c>
      <c r="F70" s="15">
        <f t="shared" si="1"/>
        <v>-72.865558167447432</v>
      </c>
      <c r="G70" s="15"/>
      <c r="H70" s="20">
        <f t="shared" si="2"/>
        <v>-90</v>
      </c>
      <c r="K70" s="42"/>
      <c r="L70" s="15"/>
    </row>
    <row r="71" spans="1:12">
      <c r="A71">
        <v>80000</v>
      </c>
      <c r="B71">
        <f t="shared" si="5"/>
        <v>502654.82457436691</v>
      </c>
      <c r="C71" s="1">
        <v>0</v>
      </c>
      <c r="D71" s="1">
        <f t="shared" si="3"/>
        <v>-1.9894367886486917E-4</v>
      </c>
      <c r="E71" s="17">
        <f t="shared" si="4"/>
        <v>1.9894367886486917E-4</v>
      </c>
      <c r="F71" s="15">
        <f t="shared" si="1"/>
        <v>-74.025397107001169</v>
      </c>
      <c r="G71" s="15"/>
      <c r="H71" s="20">
        <f t="shared" si="2"/>
        <v>-90</v>
      </c>
      <c r="K71" s="42"/>
      <c r="L71" s="15"/>
    </row>
    <row r="72" spans="1:12">
      <c r="A72">
        <v>90000</v>
      </c>
      <c r="B72">
        <f t="shared" si="5"/>
        <v>565486.6776461628</v>
      </c>
      <c r="C72" s="1">
        <v>0</v>
      </c>
      <c r="D72" s="1">
        <f t="shared" si="3"/>
        <v>-1.7683882565766145E-4</v>
      </c>
      <c r="E72" s="17">
        <f t="shared" si="4"/>
        <v>1.7683882565766145E-4</v>
      </c>
      <c r="F72" s="15">
        <f t="shared" si="1"/>
        <v>-75.048447555948798</v>
      </c>
      <c r="G72" s="15"/>
      <c r="H72" s="20">
        <f t="shared" si="2"/>
        <v>-90</v>
      </c>
      <c r="K72" s="42"/>
      <c r="L72" s="15"/>
    </row>
    <row r="73" spans="1:12">
      <c r="A73">
        <v>100000</v>
      </c>
      <c r="B73">
        <f t="shared" si="5"/>
        <v>628318.53071795858</v>
      </c>
      <c r="C73" s="1">
        <v>0</v>
      </c>
      <c r="D73" s="1">
        <f t="shared" si="3"/>
        <v>-1.5915494309189535E-4</v>
      </c>
      <c r="E73" s="17">
        <f t="shared" si="4"/>
        <v>1.5915494309189535E-4</v>
      </c>
      <c r="F73" s="15">
        <f t="shared" si="1"/>
        <v>-75.963597367162293</v>
      </c>
      <c r="G73" s="15"/>
      <c r="H73" s="20">
        <f t="shared" si="2"/>
        <v>-90</v>
      </c>
      <c r="K73" s="42"/>
      <c r="L73" s="15"/>
    </row>
    <row r="74" spans="1:12">
      <c r="A74">
        <v>150000</v>
      </c>
      <c r="B74">
        <f t="shared" si="5"/>
        <v>942477.79607693793</v>
      </c>
      <c r="C74" s="1">
        <v>0</v>
      </c>
      <c r="D74" s="1">
        <f t="shared" si="3"/>
        <v>-1.061032953945969E-4</v>
      </c>
      <c r="E74" s="17">
        <f t="shared" si="4"/>
        <v>1.061032953945969E-4</v>
      </c>
      <c r="F74" s="15">
        <f t="shared" si="1"/>
        <v>-79.48542254827592</v>
      </c>
      <c r="G74" s="15"/>
      <c r="H74" s="20">
        <f t="shared" si="2"/>
        <v>-90</v>
      </c>
      <c r="K74" s="42"/>
      <c r="L74" s="15"/>
    </row>
    <row r="75" spans="1:12">
      <c r="A75">
        <v>200000</v>
      </c>
      <c r="B75">
        <f t="shared" si="5"/>
        <v>1256637.0614359172</v>
      </c>
      <c r="C75" s="1">
        <v>0</v>
      </c>
      <c r="D75" s="1">
        <f t="shared" si="3"/>
        <v>-7.9577471545947675E-5</v>
      </c>
      <c r="E75" s="17">
        <f t="shared" si="4"/>
        <v>7.9577471545947675E-5</v>
      </c>
      <c r="F75" s="15">
        <f t="shared" si="1"/>
        <v>-81.984197280441933</v>
      </c>
      <c r="G75" s="15"/>
      <c r="H75" s="20">
        <f t="shared" si="2"/>
        <v>-90</v>
      </c>
      <c r="K75" s="42"/>
      <c r="L75" s="15"/>
    </row>
    <row r="76" spans="1:12">
      <c r="A76">
        <v>250000</v>
      </c>
      <c r="B76">
        <f t="shared" si="5"/>
        <v>1570796.3267948965</v>
      </c>
      <c r="C76" s="1">
        <v>0</v>
      </c>
      <c r="D76" s="1">
        <f t="shared" si="3"/>
        <v>-6.3661977236758135E-5</v>
      </c>
      <c r="E76" s="17">
        <f t="shared" si="4"/>
        <v>6.3661977236758135E-5</v>
      </c>
      <c r="F76" s="15">
        <f t="shared" si="1"/>
        <v>-83.922397540603058</v>
      </c>
      <c r="G76" s="15"/>
      <c r="H76" s="20">
        <f t="shared" si="2"/>
        <v>-90</v>
      </c>
      <c r="K76" s="42"/>
      <c r="L76" s="15"/>
    </row>
    <row r="77" spans="1:12">
      <c r="A77">
        <v>300000</v>
      </c>
      <c r="B77">
        <f t="shared" si="5"/>
        <v>1884955.5921538759</v>
      </c>
      <c r="C77" s="1">
        <v>0</v>
      </c>
      <c r="D77" s="1">
        <f t="shared" si="3"/>
        <v>-5.3051647697298448E-5</v>
      </c>
      <c r="E77" s="17">
        <f t="shared" si="4"/>
        <v>5.3051647697298448E-5</v>
      </c>
      <c r="F77" s="15">
        <f t="shared" si="1"/>
        <v>-85.506022461555546</v>
      </c>
      <c r="G77" s="15"/>
      <c r="H77" s="20">
        <f t="shared" si="2"/>
        <v>-90</v>
      </c>
      <c r="K77" s="42"/>
      <c r="L77" s="15"/>
    </row>
    <row r="78" spans="1:12">
      <c r="A78">
        <v>400000</v>
      </c>
      <c r="B78">
        <f t="shared" si="5"/>
        <v>2513274.1228718343</v>
      </c>
      <c r="C78" s="1">
        <v>0</v>
      </c>
      <c r="D78" s="1">
        <f t="shared" si="3"/>
        <v>-3.9788735772973838E-5</v>
      </c>
      <c r="E78" s="17">
        <f t="shared" si="4"/>
        <v>3.9788735772973838E-5</v>
      </c>
      <c r="F78" s="15">
        <f t="shared" si="1"/>
        <v>-88.004797193721544</v>
      </c>
      <c r="G78" s="15"/>
      <c r="H78" s="20">
        <f t="shared" si="2"/>
        <v>-90</v>
      </c>
      <c r="K78" s="42"/>
      <c r="L78" s="15"/>
    </row>
    <row r="79" spans="1:12">
      <c r="A79">
        <v>500000</v>
      </c>
      <c r="B79">
        <f t="shared" si="5"/>
        <v>3141592.653589793</v>
      </c>
      <c r="C79" s="1">
        <v>0</v>
      </c>
      <c r="D79" s="1">
        <f t="shared" si="3"/>
        <v>-3.1830988618379067E-5</v>
      </c>
      <c r="E79" s="17">
        <f t="shared" si="4"/>
        <v>3.1830988618379067E-5</v>
      </c>
      <c r="F79" s="15">
        <f t="shared" si="1"/>
        <v>-89.942997453882683</v>
      </c>
      <c r="G79" s="15"/>
      <c r="H79" s="20">
        <f t="shared" si="2"/>
        <v>-90</v>
      </c>
      <c r="K79" s="42"/>
      <c r="L79" s="15"/>
    </row>
    <row r="80" spans="1:12">
      <c r="A80">
        <v>600000</v>
      </c>
      <c r="B80">
        <f t="shared" si="5"/>
        <v>3769911.1843077517</v>
      </c>
      <c r="C80" s="1">
        <v>0</v>
      </c>
      <c r="D80" s="1">
        <f t="shared" si="3"/>
        <v>-2.6525823848649224E-5</v>
      </c>
      <c r="E80" s="17">
        <f t="shared" si="4"/>
        <v>2.6525823848649224E-5</v>
      </c>
      <c r="F80" s="15">
        <f t="shared" si="1"/>
        <v>-91.526622374835171</v>
      </c>
      <c r="G80" s="15"/>
      <c r="H80" s="20">
        <f t="shared" si="2"/>
        <v>-90</v>
      </c>
      <c r="K80" s="42"/>
      <c r="L80" s="15"/>
    </row>
    <row r="81" spans="1:12">
      <c r="A81">
        <v>700000</v>
      </c>
      <c r="B81">
        <f t="shared" si="5"/>
        <v>4398229.7150257099</v>
      </c>
      <c r="C81" s="1">
        <v>0</v>
      </c>
      <c r="D81" s="1">
        <f t="shared" si="3"/>
        <v>-2.2736420441699336E-5</v>
      </c>
      <c r="E81" s="17">
        <f t="shared" si="4"/>
        <v>2.2736420441699336E-5</v>
      </c>
      <c r="F81" s="15">
        <f t="shared" si="1"/>
        <v>-92.865558167447432</v>
      </c>
      <c r="G81" s="15"/>
      <c r="H81" s="20">
        <f t="shared" si="2"/>
        <v>-90</v>
      </c>
      <c r="K81" s="42"/>
      <c r="L81" s="15"/>
    </row>
    <row r="82" spans="1:12">
      <c r="A82">
        <v>800000</v>
      </c>
      <c r="B82">
        <f>2*PI()*A82</f>
        <v>5026548.2457436686</v>
      </c>
      <c r="C82" s="1">
        <v>0</v>
      </c>
      <c r="D82" s="1">
        <f t="shared" si="3"/>
        <v>-1.9894367886486919E-5</v>
      </c>
      <c r="E82" s="17">
        <f t="shared" si="4"/>
        <v>1.9894367886486919E-5</v>
      </c>
      <c r="F82" s="15">
        <f t="shared" si="1"/>
        <v>-94.025397107001169</v>
      </c>
      <c r="G82" s="15"/>
      <c r="H82" s="20">
        <f t="shared" si="2"/>
        <v>-90</v>
      </c>
      <c r="K82" s="42"/>
      <c r="L82" s="15"/>
    </row>
    <row r="83" spans="1:12">
      <c r="A83">
        <v>900000</v>
      </c>
      <c r="B83">
        <f>2*PI()*A83</f>
        <v>5654866.7764616273</v>
      </c>
      <c r="C83" s="1">
        <v>0</v>
      </c>
      <c r="D83" s="1">
        <f t="shared" si="3"/>
        <v>-1.7683882565766149E-5</v>
      </c>
      <c r="E83" s="17">
        <f t="shared" si="4"/>
        <v>1.7683882565766149E-5</v>
      </c>
      <c r="F83" s="15">
        <f>20*LOG(E83)</f>
        <v>-95.048447555948798</v>
      </c>
      <c r="G83" s="15"/>
      <c r="H83" s="20">
        <f>-180/2</f>
        <v>-90</v>
      </c>
      <c r="K83" s="42"/>
      <c r="L83" s="15"/>
    </row>
    <row r="84" spans="1:12">
      <c r="A84">
        <v>1000000</v>
      </c>
      <c r="B84">
        <f>2*PI()*A84</f>
        <v>6283185.307179586</v>
      </c>
      <c r="C84" s="1">
        <v>0</v>
      </c>
      <c r="D84" s="1">
        <f>-($B$16/($H$16*B84))</f>
        <v>-1.5915494309189534E-5</v>
      </c>
      <c r="E84" s="17">
        <f>((C84^2)+(D84^2))^(0.5)</f>
        <v>1.5915494309189534E-5</v>
      </c>
      <c r="F84" s="15">
        <f>20*LOG(E84)</f>
        <v>-95.963597367162308</v>
      </c>
      <c r="G84" s="15"/>
      <c r="H84" s="20">
        <f>-180/2</f>
        <v>-90</v>
      </c>
      <c r="K84" s="42"/>
      <c r="L84" s="15"/>
    </row>
  </sheetData>
  <mergeCells count="18">
    <mergeCell ref="M17:O17"/>
    <mergeCell ref="W12:AA12"/>
    <mergeCell ref="B12:D12"/>
    <mergeCell ref="H17:J17"/>
    <mergeCell ref="I8:J8"/>
    <mergeCell ref="F7:H7"/>
    <mergeCell ref="H12:J12"/>
    <mergeCell ref="B10:D10"/>
    <mergeCell ref="K7:N7"/>
    <mergeCell ref="K8:O8"/>
    <mergeCell ref="H10:N10"/>
    <mergeCell ref="A7:D7"/>
    <mergeCell ref="I7:J7"/>
    <mergeCell ref="A1:C1"/>
    <mergeCell ref="A5:D5"/>
    <mergeCell ref="A3:C3"/>
    <mergeCell ref="D3:G3"/>
    <mergeCell ref="F5:H5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C1" workbookViewId="0">
      <selection activeCell="K24" sqref="K24"/>
    </sheetView>
  </sheetViews>
  <sheetFormatPr defaultRowHeight="12.75"/>
  <cols>
    <col min="10" max="10" width="15.85546875" customWidth="1"/>
  </cols>
  <sheetData>
    <row r="1" spans="1:25" ht="19.5" thickTop="1" thickBot="1">
      <c r="A1" s="49" t="s">
        <v>0</v>
      </c>
      <c r="B1" s="50"/>
      <c r="C1" s="51"/>
      <c r="D1" s="3"/>
      <c r="E1" s="1"/>
      <c r="F1" s="1"/>
      <c r="G1" s="1"/>
      <c r="H1" s="1"/>
      <c r="I1" s="1"/>
      <c r="J1" s="1"/>
    </row>
    <row r="2" spans="1:25" ht="19.5" thickTop="1" thickBot="1">
      <c r="A2" s="7"/>
      <c r="B2" s="7"/>
      <c r="C2" s="7"/>
      <c r="D2" s="3"/>
      <c r="E2" s="1"/>
      <c r="F2" s="1"/>
      <c r="G2" s="1"/>
      <c r="H2" s="1"/>
      <c r="I2" s="1"/>
      <c r="J2" s="1"/>
    </row>
    <row r="3" spans="1:25" ht="21.75" thickTop="1">
      <c r="A3" s="52" t="s">
        <v>1</v>
      </c>
      <c r="B3" s="53"/>
      <c r="C3" s="53"/>
      <c r="D3" s="54" t="s">
        <v>3</v>
      </c>
      <c r="E3" s="54"/>
    </row>
    <row r="4" spans="1:25" ht="18">
      <c r="A4" s="8"/>
      <c r="B4" s="9"/>
      <c r="C4" s="9"/>
      <c r="D4" s="6"/>
      <c r="E4" s="6"/>
    </row>
    <row r="5" spans="1:25" ht="21">
      <c r="A5" s="47" t="s">
        <v>2</v>
      </c>
      <c r="B5" s="47"/>
      <c r="C5" s="47"/>
      <c r="D5" s="46"/>
      <c r="E5" s="45" t="s">
        <v>4</v>
      </c>
      <c r="F5" s="46"/>
      <c r="G5" s="1"/>
    </row>
    <row r="6" spans="1:25" ht="18">
      <c r="A6" s="3"/>
      <c r="B6" s="3"/>
      <c r="C6" s="3"/>
      <c r="D6" s="1"/>
      <c r="E6" s="5"/>
      <c r="F6" s="1"/>
      <c r="G6" s="1"/>
    </row>
    <row r="7" spans="1:25" ht="21">
      <c r="A7" s="47" t="s">
        <v>5</v>
      </c>
      <c r="B7" s="47"/>
      <c r="C7" s="47"/>
      <c r="D7" s="46"/>
      <c r="E7" s="45" t="s">
        <v>6</v>
      </c>
      <c r="F7" s="45"/>
      <c r="H7" s="48" t="s">
        <v>7</v>
      </c>
      <c r="I7" s="48"/>
      <c r="J7" s="4" t="s">
        <v>9</v>
      </c>
    </row>
    <row r="8" spans="1:25" ht="21">
      <c r="H8" s="48" t="s">
        <v>8</v>
      </c>
      <c r="I8" s="48"/>
      <c r="J8" s="45" t="s">
        <v>10</v>
      </c>
      <c r="K8" s="46"/>
    </row>
    <row r="10" spans="1:25" ht="22.5">
      <c r="A10" s="2" t="s">
        <v>11</v>
      </c>
      <c r="B10" s="45" t="s">
        <v>12</v>
      </c>
      <c r="C10" s="45"/>
      <c r="D10" s="46"/>
      <c r="E10" s="5"/>
      <c r="F10" s="1"/>
      <c r="G10" s="45" t="s">
        <v>13</v>
      </c>
      <c r="H10" s="46"/>
    </row>
    <row r="12" spans="1:25" ht="21">
      <c r="A12" s="4" t="s">
        <v>14</v>
      </c>
      <c r="B12" s="58" t="s">
        <v>15</v>
      </c>
      <c r="C12" s="59"/>
      <c r="D12" s="46"/>
      <c r="G12" s="58" t="s">
        <v>16</v>
      </c>
      <c r="H12" s="59"/>
      <c r="I12" s="46"/>
      <c r="K12" s="58" t="s">
        <v>16</v>
      </c>
      <c r="L12" s="59"/>
      <c r="M12" s="46"/>
      <c r="O12" s="58"/>
      <c r="P12" s="59"/>
      <c r="Q12" s="46"/>
      <c r="R12" s="46"/>
      <c r="S12" s="46"/>
      <c r="U12" s="58"/>
      <c r="V12" s="59"/>
      <c r="W12" s="46"/>
      <c r="X12" s="46"/>
      <c r="Y12" s="46"/>
    </row>
    <row r="13" spans="1:25" ht="18">
      <c r="A13" t="s">
        <v>25</v>
      </c>
      <c r="C13" s="18" t="s">
        <v>28</v>
      </c>
      <c r="D13" s="12"/>
      <c r="K13" s="58" t="s">
        <v>17</v>
      </c>
      <c r="L13" s="59"/>
      <c r="M13" s="46"/>
      <c r="N13" s="46"/>
      <c r="O13" s="46"/>
    </row>
    <row r="14" spans="1:25" ht="22.5">
      <c r="A14" s="13" t="s">
        <v>26</v>
      </c>
      <c r="B14" s="25">
        <v>1000</v>
      </c>
      <c r="C14" s="61" t="s">
        <v>33</v>
      </c>
      <c r="D14" s="62"/>
      <c r="E14" s="26">
        <f>1/B14</f>
        <v>1E-3</v>
      </c>
      <c r="K14" s="58" t="s">
        <v>18</v>
      </c>
      <c r="L14" s="59"/>
      <c r="M14" s="46"/>
      <c r="N14" s="46"/>
      <c r="O14" s="46"/>
    </row>
    <row r="15" spans="1:25" ht="20.25">
      <c r="A15" s="12" t="s">
        <v>19</v>
      </c>
      <c r="B15" s="13" t="s">
        <v>20</v>
      </c>
      <c r="C15" s="13"/>
      <c r="D15" s="2"/>
      <c r="E15" s="61" t="s">
        <v>21</v>
      </c>
      <c r="F15" s="61"/>
      <c r="G15" s="60" t="s">
        <v>22</v>
      </c>
      <c r="H15" s="46"/>
      <c r="I15" s="46"/>
      <c r="J15" s="12"/>
    </row>
    <row r="16" spans="1:25" ht="15.75">
      <c r="A16" s="16">
        <v>1</v>
      </c>
      <c r="B16">
        <f t="shared" ref="B16:B26" si="0">2*PI()*A16</f>
        <v>6.2831853071795862</v>
      </c>
      <c r="C16" s="19"/>
      <c r="D16" s="18"/>
      <c r="E16" s="15">
        <f>20*LOG($E$14*B16)</f>
        <v>-44.036402632837699</v>
      </c>
      <c r="F16" s="12"/>
      <c r="G16" s="20">
        <v>90</v>
      </c>
      <c r="H16" s="1"/>
      <c r="I16" s="1"/>
      <c r="J16" s="12"/>
    </row>
    <row r="17" spans="1:10" ht="15.75">
      <c r="A17" s="16">
        <v>1.5</v>
      </c>
      <c r="B17">
        <f t="shared" si="0"/>
        <v>9.4247779607693793</v>
      </c>
      <c r="C17" s="19"/>
      <c r="D17" s="18"/>
      <c r="E17" s="15">
        <f>20*LOG($E$14*B17)</f>
        <v>-40.514577451724072</v>
      </c>
      <c r="F17" s="12"/>
      <c r="G17" s="20">
        <v>90</v>
      </c>
      <c r="H17" s="1"/>
      <c r="I17" s="1"/>
      <c r="J17" s="12"/>
    </row>
    <row r="18" spans="1:10" ht="15.75">
      <c r="A18" s="16">
        <v>2</v>
      </c>
      <c r="B18">
        <f t="shared" si="0"/>
        <v>12.566370614359172</v>
      </c>
      <c r="C18" s="19"/>
      <c r="D18" s="18"/>
      <c r="E18" s="15">
        <f t="shared" ref="E18:E81" si="1">20*LOG($E$14*B18)</f>
        <v>-38.015802719558074</v>
      </c>
      <c r="F18" s="12"/>
      <c r="G18" s="20">
        <v>90</v>
      </c>
      <c r="H18" s="1"/>
      <c r="I18" s="1"/>
      <c r="J18" s="12"/>
    </row>
    <row r="19" spans="1:10" ht="15.75">
      <c r="A19" s="16">
        <v>2.5</v>
      </c>
      <c r="B19">
        <f t="shared" si="0"/>
        <v>15.707963267948966</v>
      </c>
      <c r="C19" s="19"/>
      <c r="D19" s="18"/>
      <c r="E19" s="15">
        <f t="shared" si="1"/>
        <v>-36.07760245939695</v>
      </c>
      <c r="F19" s="12"/>
      <c r="G19" s="20">
        <v>90</v>
      </c>
      <c r="H19" s="1"/>
      <c r="I19" s="1"/>
      <c r="J19" s="12"/>
    </row>
    <row r="20" spans="1:10" ht="15.75">
      <c r="A20" s="16">
        <v>3</v>
      </c>
      <c r="B20">
        <f t="shared" si="0"/>
        <v>18.849555921538759</v>
      </c>
      <c r="C20" s="19"/>
      <c r="D20" s="18"/>
      <c r="E20" s="15">
        <f t="shared" si="1"/>
        <v>-34.493977538444447</v>
      </c>
      <c r="F20" s="12"/>
      <c r="G20" s="20">
        <v>90</v>
      </c>
      <c r="H20" s="1"/>
      <c r="I20" s="1"/>
      <c r="J20" s="12"/>
    </row>
    <row r="21" spans="1:10" ht="15.75">
      <c r="A21" s="16">
        <v>4</v>
      </c>
      <c r="B21">
        <f t="shared" si="0"/>
        <v>25.132741228718345</v>
      </c>
      <c r="C21" s="19"/>
      <c r="D21" s="18"/>
      <c r="E21" s="15">
        <f t="shared" si="1"/>
        <v>-31.995202806278449</v>
      </c>
      <c r="F21" s="12"/>
      <c r="G21" s="20">
        <v>90</v>
      </c>
      <c r="H21" s="1"/>
      <c r="I21" s="1"/>
      <c r="J21" s="12"/>
    </row>
    <row r="22" spans="1:10" ht="15.75">
      <c r="A22" s="16">
        <v>5</v>
      </c>
      <c r="B22">
        <f t="shared" si="0"/>
        <v>31.415926535897931</v>
      </c>
      <c r="C22" s="19"/>
      <c r="D22" s="18"/>
      <c r="E22" s="15">
        <f t="shared" si="1"/>
        <v>-30.057002546117321</v>
      </c>
      <c r="F22" s="12"/>
      <c r="G22" s="20">
        <v>90</v>
      </c>
      <c r="H22" s="1"/>
      <c r="I22" s="1"/>
      <c r="J22" s="12"/>
    </row>
    <row r="23" spans="1:10" ht="15.75">
      <c r="A23" s="16">
        <v>6</v>
      </c>
      <c r="B23">
        <f t="shared" si="0"/>
        <v>37.699111843077517</v>
      </c>
      <c r="C23" s="19"/>
      <c r="D23" s="18"/>
      <c r="E23" s="15">
        <f t="shared" si="1"/>
        <v>-28.473377625164829</v>
      </c>
      <c r="F23" s="12"/>
      <c r="G23" s="20">
        <v>90</v>
      </c>
      <c r="H23" s="1"/>
      <c r="I23" s="1"/>
      <c r="J23" s="12"/>
    </row>
    <row r="24" spans="1:10" ht="15.75">
      <c r="A24" s="16">
        <v>7</v>
      </c>
      <c r="B24">
        <f t="shared" si="0"/>
        <v>43.982297150257104</v>
      </c>
      <c r="C24" s="19"/>
      <c r="D24" s="18"/>
      <c r="E24" s="15">
        <f t="shared" si="1"/>
        <v>-27.134441832552561</v>
      </c>
      <c r="F24" s="12"/>
      <c r="G24" s="20">
        <v>90</v>
      </c>
      <c r="H24" s="1"/>
      <c r="I24" s="1"/>
      <c r="J24" s="12"/>
    </row>
    <row r="25" spans="1:10" ht="15.75">
      <c r="A25" s="16">
        <v>8</v>
      </c>
      <c r="B25">
        <f t="shared" si="0"/>
        <v>50.26548245743669</v>
      </c>
      <c r="C25" s="19"/>
      <c r="D25" s="18"/>
      <c r="E25" s="15">
        <f t="shared" si="1"/>
        <v>-25.974602892998824</v>
      </c>
      <c r="F25" s="12"/>
      <c r="G25" s="20">
        <v>90</v>
      </c>
      <c r="H25" s="1"/>
      <c r="I25" s="1"/>
      <c r="J25" s="12"/>
    </row>
    <row r="26" spans="1:10" ht="15.75">
      <c r="A26" s="16">
        <v>9</v>
      </c>
      <c r="B26">
        <f t="shared" si="0"/>
        <v>56.548667764616276</v>
      </c>
      <c r="C26" s="19"/>
      <c r="D26" s="18"/>
      <c r="E26" s="15">
        <f t="shared" si="1"/>
        <v>-24.951552444051202</v>
      </c>
      <c r="F26" s="12"/>
      <c r="G26" s="20">
        <v>90</v>
      </c>
      <c r="H26" s="1"/>
      <c r="I26" s="1"/>
      <c r="J26" s="12"/>
    </row>
    <row r="27" spans="1:10" ht="15.75">
      <c r="A27" s="17">
        <v>10</v>
      </c>
      <c r="B27">
        <f>2*PI()*A27</f>
        <v>62.831853071795862</v>
      </c>
      <c r="C27" s="19"/>
      <c r="D27" s="18"/>
      <c r="E27" s="15">
        <f t="shared" si="1"/>
        <v>-24.036402632837696</v>
      </c>
      <c r="F27" s="15"/>
      <c r="G27" s="20">
        <v>90</v>
      </c>
      <c r="H27" s="1"/>
      <c r="I27" s="14"/>
      <c r="J27" s="12"/>
    </row>
    <row r="28" spans="1:10" ht="15.75">
      <c r="A28" s="17">
        <v>15</v>
      </c>
      <c r="B28">
        <f t="shared" ref="B28:B37" si="2">2*PI()*A28</f>
        <v>94.247779607693786</v>
      </c>
      <c r="C28" s="19"/>
      <c r="D28" s="18"/>
      <c r="E28" s="15">
        <f t="shared" si="1"/>
        <v>-20.514577451724072</v>
      </c>
      <c r="F28" s="15"/>
      <c r="G28" s="20">
        <v>90</v>
      </c>
      <c r="H28" s="1"/>
      <c r="I28" s="14"/>
      <c r="J28" s="12"/>
    </row>
    <row r="29" spans="1:10" ht="15.75">
      <c r="A29" s="17">
        <v>20</v>
      </c>
      <c r="B29">
        <f t="shared" si="2"/>
        <v>125.66370614359172</v>
      </c>
      <c r="C29" s="19"/>
      <c r="D29" s="18"/>
      <c r="E29" s="15">
        <f t="shared" si="1"/>
        <v>-18.015802719558074</v>
      </c>
      <c r="F29" s="15"/>
      <c r="G29" s="20">
        <v>90</v>
      </c>
      <c r="H29" s="1"/>
      <c r="I29" s="14"/>
      <c r="J29" s="12"/>
    </row>
    <row r="30" spans="1:10" ht="15.75">
      <c r="A30" s="17">
        <v>25</v>
      </c>
      <c r="B30">
        <f t="shared" si="2"/>
        <v>157.07963267948966</v>
      </c>
      <c r="C30" s="19"/>
      <c r="D30" s="18"/>
      <c r="E30" s="15">
        <f t="shared" si="1"/>
        <v>-16.077602459396946</v>
      </c>
      <c r="F30" s="15"/>
      <c r="G30" s="20">
        <v>90</v>
      </c>
      <c r="H30" s="1"/>
      <c r="I30" s="14"/>
      <c r="J30" s="12"/>
    </row>
    <row r="31" spans="1:10" ht="15.75">
      <c r="A31" s="17">
        <v>30</v>
      </c>
      <c r="B31">
        <f t="shared" si="2"/>
        <v>188.49555921538757</v>
      </c>
      <c r="C31" s="19"/>
      <c r="D31" s="18"/>
      <c r="E31" s="15">
        <f t="shared" si="1"/>
        <v>-14.493977538444451</v>
      </c>
      <c r="F31" s="15"/>
      <c r="G31" s="20">
        <v>90</v>
      </c>
      <c r="H31" s="1"/>
      <c r="I31" s="14"/>
      <c r="J31" s="12"/>
    </row>
    <row r="32" spans="1:10" ht="15.75">
      <c r="A32" s="17">
        <v>40</v>
      </c>
      <c r="B32">
        <f t="shared" si="2"/>
        <v>251.32741228718345</v>
      </c>
      <c r="C32" s="19"/>
      <c r="D32" s="18"/>
      <c r="E32" s="15">
        <f t="shared" si="1"/>
        <v>-11.995202806278451</v>
      </c>
      <c r="F32" s="15"/>
      <c r="G32" s="20">
        <v>90</v>
      </c>
      <c r="H32" s="1"/>
      <c r="I32" s="14"/>
      <c r="J32" s="12"/>
    </row>
    <row r="33" spans="1:10" ht="15.75">
      <c r="A33" s="17">
        <v>50</v>
      </c>
      <c r="B33">
        <f t="shared" si="2"/>
        <v>314.15926535897933</v>
      </c>
      <c r="C33" s="19"/>
      <c r="D33" s="18"/>
      <c r="E33" s="15">
        <f t="shared" si="1"/>
        <v>-10.057002546117324</v>
      </c>
      <c r="F33" s="15"/>
      <c r="G33" s="20">
        <v>90</v>
      </c>
      <c r="H33" s="1"/>
      <c r="I33" s="14"/>
      <c r="J33" s="12"/>
    </row>
    <row r="34" spans="1:10" ht="15.75">
      <c r="A34" s="17">
        <v>60</v>
      </c>
      <c r="B34">
        <f t="shared" si="2"/>
        <v>376.99111843077515</v>
      </c>
      <c r="C34" s="19"/>
      <c r="D34" s="18"/>
      <c r="E34" s="15">
        <f t="shared" si="1"/>
        <v>-8.4733776251648276</v>
      </c>
      <c r="F34" s="15"/>
      <c r="G34" s="20">
        <v>90</v>
      </c>
      <c r="H34" s="1"/>
      <c r="I34" s="14"/>
      <c r="J34" s="12"/>
    </row>
    <row r="35" spans="1:10" ht="15.75">
      <c r="A35" s="17">
        <v>70</v>
      </c>
      <c r="B35">
        <f t="shared" si="2"/>
        <v>439.82297150257102</v>
      </c>
      <c r="C35" s="19"/>
      <c r="D35" s="18"/>
      <c r="E35" s="15">
        <f t="shared" si="1"/>
        <v>-7.1344418325525627</v>
      </c>
      <c r="F35" s="15"/>
      <c r="G35" s="20">
        <v>90</v>
      </c>
      <c r="H35" s="1"/>
      <c r="I35" s="14"/>
      <c r="J35" s="12"/>
    </row>
    <row r="36" spans="1:10" ht="15.75">
      <c r="A36" s="17">
        <v>80</v>
      </c>
      <c r="B36">
        <f t="shared" si="2"/>
        <v>502.6548245743669</v>
      </c>
      <c r="C36" s="19"/>
      <c r="D36" s="18"/>
      <c r="E36" s="15">
        <f t="shared" si="1"/>
        <v>-5.9746028929988269</v>
      </c>
      <c r="F36" s="15"/>
      <c r="G36" s="20">
        <v>90</v>
      </c>
      <c r="H36" s="1"/>
      <c r="I36" s="14"/>
      <c r="J36" s="12"/>
    </row>
    <row r="37" spans="1:10" ht="15.75">
      <c r="A37" s="17">
        <v>90</v>
      </c>
      <c r="B37">
        <f t="shared" si="2"/>
        <v>565.48667764616278</v>
      </c>
      <c r="C37" s="19"/>
      <c r="D37" s="18"/>
      <c r="E37" s="15">
        <f t="shared" si="1"/>
        <v>-4.9515524440512015</v>
      </c>
      <c r="F37" s="15"/>
      <c r="G37" s="20">
        <v>90</v>
      </c>
      <c r="H37" s="1"/>
      <c r="I37" s="14"/>
      <c r="J37" s="12"/>
    </row>
    <row r="38" spans="1:10">
      <c r="A38" s="18">
        <v>100</v>
      </c>
      <c r="B38">
        <f>2*PI()*A38</f>
        <v>628.31853071795865</v>
      </c>
      <c r="C38" s="19"/>
      <c r="D38" s="18"/>
      <c r="E38" s="15">
        <f t="shared" si="1"/>
        <v>-4.0364026328376994</v>
      </c>
      <c r="F38" s="15"/>
      <c r="G38" s="20">
        <v>90</v>
      </c>
    </row>
    <row r="39" spans="1:10">
      <c r="A39">
        <v>150</v>
      </c>
      <c r="B39">
        <f t="shared" ref="B39:B82" si="3">2*PI()*A39</f>
        <v>942.47779607693792</v>
      </c>
      <c r="C39" s="19"/>
      <c r="D39" s="18"/>
      <c r="E39" s="15">
        <f t="shared" si="1"/>
        <v>-0.51457745172407443</v>
      </c>
      <c r="F39" s="15"/>
      <c r="G39" s="20">
        <v>90</v>
      </c>
    </row>
    <row r="40" spans="1:10">
      <c r="A40">
        <v>200</v>
      </c>
      <c r="B40">
        <f t="shared" si="3"/>
        <v>1256.6370614359173</v>
      </c>
      <c r="C40" s="19"/>
      <c r="D40" s="18"/>
      <c r="E40" s="15">
        <f t="shared" si="1"/>
        <v>1.9841972804419243</v>
      </c>
      <c r="F40" s="15"/>
      <c r="G40" s="20">
        <v>90</v>
      </c>
    </row>
    <row r="41" spans="1:10">
      <c r="A41">
        <v>250</v>
      </c>
      <c r="B41">
        <f t="shared" si="3"/>
        <v>1570.7963267948965</v>
      </c>
      <c r="C41" s="19"/>
      <c r="D41" s="18"/>
      <c r="E41" s="15">
        <f t="shared" si="1"/>
        <v>3.9223975406030527</v>
      </c>
      <c r="F41" s="15"/>
      <c r="G41" s="20">
        <v>90</v>
      </c>
    </row>
    <row r="42" spans="1:10">
      <c r="A42">
        <v>300</v>
      </c>
      <c r="B42">
        <f t="shared" si="3"/>
        <v>1884.9555921538758</v>
      </c>
      <c r="C42" s="19"/>
      <c r="D42" s="18"/>
      <c r="E42" s="15">
        <f t="shared" si="1"/>
        <v>5.50602246155555</v>
      </c>
      <c r="F42" s="15"/>
      <c r="G42" s="20">
        <v>90</v>
      </c>
    </row>
    <row r="43" spans="1:10">
      <c r="A43">
        <v>400</v>
      </c>
      <c r="B43">
        <f t="shared" si="3"/>
        <v>2513.2741228718346</v>
      </c>
      <c r="C43" s="19"/>
      <c r="D43" s="18"/>
      <c r="E43" s="15">
        <f t="shared" si="1"/>
        <v>8.004797193721549</v>
      </c>
      <c r="F43" s="15"/>
      <c r="G43" s="20">
        <v>90</v>
      </c>
    </row>
    <row r="44" spans="1:10">
      <c r="A44">
        <v>500</v>
      </c>
      <c r="B44">
        <f t="shared" si="3"/>
        <v>3141.5926535897929</v>
      </c>
      <c r="C44" s="19"/>
      <c r="D44" s="18"/>
      <c r="E44" s="15">
        <f t="shared" si="1"/>
        <v>9.9429974538826773</v>
      </c>
      <c r="F44" s="15"/>
      <c r="G44" s="20">
        <v>90</v>
      </c>
    </row>
    <row r="45" spans="1:10">
      <c r="A45">
        <v>600</v>
      </c>
      <c r="B45">
        <f t="shared" si="3"/>
        <v>3769.9111843077517</v>
      </c>
      <c r="C45" s="19"/>
      <c r="D45" s="18"/>
      <c r="E45" s="15">
        <f t="shared" si="1"/>
        <v>11.526622374835174</v>
      </c>
      <c r="F45" s="15"/>
      <c r="G45" s="20">
        <v>90</v>
      </c>
    </row>
    <row r="46" spans="1:10">
      <c r="A46">
        <v>700</v>
      </c>
      <c r="B46">
        <f t="shared" si="3"/>
        <v>4398.22971502571</v>
      </c>
      <c r="C46" s="19"/>
      <c r="D46" s="18"/>
      <c r="E46" s="15">
        <f t="shared" si="1"/>
        <v>12.865558167447437</v>
      </c>
      <c r="F46" s="15"/>
      <c r="G46" s="20">
        <v>90</v>
      </c>
    </row>
    <row r="47" spans="1:10">
      <c r="A47">
        <v>800</v>
      </c>
      <c r="B47">
        <f t="shared" si="3"/>
        <v>5026.5482457436692</v>
      </c>
      <c r="C47" s="19"/>
      <c r="D47" s="18"/>
      <c r="E47" s="15">
        <f t="shared" si="1"/>
        <v>14.025397107001172</v>
      </c>
      <c r="F47" s="15"/>
      <c r="G47" s="20">
        <v>90</v>
      </c>
    </row>
    <row r="48" spans="1:10">
      <c r="A48">
        <v>900</v>
      </c>
      <c r="B48">
        <f t="shared" si="3"/>
        <v>5654.8667764616275</v>
      </c>
      <c r="C48" s="19"/>
      <c r="D48" s="18"/>
      <c r="E48" s="15">
        <f t="shared" si="1"/>
        <v>15.048447555948798</v>
      </c>
      <c r="F48" s="15"/>
      <c r="G48" s="20">
        <v>90</v>
      </c>
    </row>
    <row r="49" spans="1:7">
      <c r="A49">
        <v>1000</v>
      </c>
      <c r="B49">
        <f t="shared" si="3"/>
        <v>6283.1853071795858</v>
      </c>
      <c r="C49" s="19"/>
      <c r="D49" s="18"/>
      <c r="E49" s="15">
        <f t="shared" si="1"/>
        <v>15.963597367162301</v>
      </c>
      <c r="F49" s="15"/>
      <c r="G49" s="20">
        <v>90</v>
      </c>
    </row>
    <row r="50" spans="1:7">
      <c r="A50">
        <v>1500</v>
      </c>
      <c r="B50">
        <f t="shared" si="3"/>
        <v>9424.7779607693792</v>
      </c>
      <c r="C50" s="19"/>
      <c r="D50" s="18"/>
      <c r="E50" s="15">
        <f t="shared" si="1"/>
        <v>19.485422548275928</v>
      </c>
      <c r="F50" s="15"/>
      <c r="G50" s="20">
        <v>90</v>
      </c>
    </row>
    <row r="51" spans="1:7">
      <c r="A51">
        <v>2000</v>
      </c>
      <c r="B51">
        <f t="shared" si="3"/>
        <v>12566.370614359172</v>
      </c>
      <c r="C51" s="19"/>
      <c r="D51" s="18"/>
      <c r="E51" s="15">
        <f t="shared" si="1"/>
        <v>21.984197280441926</v>
      </c>
      <c r="F51" s="15"/>
      <c r="G51" s="20">
        <v>90</v>
      </c>
    </row>
    <row r="52" spans="1:7">
      <c r="A52">
        <v>2500</v>
      </c>
      <c r="B52">
        <f t="shared" si="3"/>
        <v>15707.963267948966</v>
      </c>
      <c r="C52" s="19"/>
      <c r="D52" s="18"/>
      <c r="E52" s="15">
        <f t="shared" si="1"/>
        <v>23.922397540603054</v>
      </c>
      <c r="F52" s="15"/>
      <c r="G52" s="20">
        <v>90</v>
      </c>
    </row>
    <row r="53" spans="1:7">
      <c r="A53">
        <v>3000</v>
      </c>
      <c r="B53">
        <f t="shared" si="3"/>
        <v>18849.555921538758</v>
      </c>
      <c r="C53" s="19"/>
      <c r="D53" s="18"/>
      <c r="E53" s="15">
        <f t="shared" si="1"/>
        <v>25.506022461555553</v>
      </c>
      <c r="F53" s="15"/>
      <c r="G53" s="20">
        <v>90</v>
      </c>
    </row>
    <row r="54" spans="1:7">
      <c r="A54">
        <v>4000</v>
      </c>
      <c r="B54">
        <f t="shared" si="3"/>
        <v>25132.741228718343</v>
      </c>
      <c r="C54" s="19"/>
      <c r="D54" s="18"/>
      <c r="E54" s="15">
        <f t="shared" si="1"/>
        <v>28.004797193721551</v>
      </c>
      <c r="F54" s="15"/>
      <c r="G54" s="20">
        <v>90</v>
      </c>
    </row>
    <row r="55" spans="1:7">
      <c r="A55">
        <v>5000</v>
      </c>
      <c r="B55">
        <f t="shared" si="3"/>
        <v>31415.926535897932</v>
      </c>
      <c r="C55" s="19"/>
      <c r="D55" s="18"/>
      <c r="E55" s="15">
        <f t="shared" si="1"/>
        <v>29.942997453882679</v>
      </c>
      <c r="F55" s="15"/>
      <c r="G55" s="20">
        <v>90</v>
      </c>
    </row>
    <row r="56" spans="1:7">
      <c r="A56">
        <v>6000</v>
      </c>
      <c r="B56">
        <f t="shared" si="3"/>
        <v>37699.111843077517</v>
      </c>
      <c r="C56" s="19"/>
      <c r="D56" s="18"/>
      <c r="E56" s="15">
        <f t="shared" si="1"/>
        <v>31.526622374835171</v>
      </c>
      <c r="F56" s="15"/>
      <c r="G56" s="20">
        <v>90</v>
      </c>
    </row>
    <row r="57" spans="1:7">
      <c r="A57">
        <v>7000</v>
      </c>
      <c r="B57">
        <f t="shared" si="3"/>
        <v>43982.297150257102</v>
      </c>
      <c r="C57" s="19"/>
      <c r="D57" s="18"/>
      <c r="E57" s="15">
        <f t="shared" si="1"/>
        <v>32.865558167447439</v>
      </c>
      <c r="F57" s="15"/>
      <c r="G57" s="20">
        <v>90</v>
      </c>
    </row>
    <row r="58" spans="1:7">
      <c r="A58">
        <v>8000</v>
      </c>
      <c r="B58">
        <f t="shared" si="3"/>
        <v>50265.482457436687</v>
      </c>
      <c r="C58" s="19"/>
      <c r="D58" s="18"/>
      <c r="E58" s="15">
        <f t="shared" si="1"/>
        <v>34.025397107001176</v>
      </c>
      <c r="F58" s="15"/>
      <c r="G58" s="20">
        <v>90</v>
      </c>
    </row>
    <row r="59" spans="1:7">
      <c r="A59">
        <v>9000</v>
      </c>
      <c r="B59">
        <f t="shared" si="3"/>
        <v>56548.667764616279</v>
      </c>
      <c r="C59" s="19"/>
      <c r="D59" s="18"/>
      <c r="E59" s="15">
        <f t="shared" si="1"/>
        <v>35.048447555948798</v>
      </c>
      <c r="F59" s="15"/>
      <c r="G59" s="20">
        <v>90</v>
      </c>
    </row>
    <row r="60" spans="1:7">
      <c r="A60">
        <v>10000</v>
      </c>
      <c r="B60">
        <f t="shared" si="3"/>
        <v>62831.853071795864</v>
      </c>
      <c r="C60" s="19"/>
      <c r="D60" s="18"/>
      <c r="E60" s="15">
        <f t="shared" si="1"/>
        <v>35.963597367162301</v>
      </c>
      <c r="F60" s="15"/>
      <c r="G60" s="20">
        <v>90</v>
      </c>
    </row>
    <row r="61" spans="1:7">
      <c r="A61">
        <v>15000</v>
      </c>
      <c r="B61">
        <f t="shared" si="3"/>
        <v>94247.779607693796</v>
      </c>
      <c r="C61" s="19"/>
      <c r="D61" s="18"/>
      <c r="E61" s="15">
        <f t="shared" si="1"/>
        <v>39.485422548275928</v>
      </c>
      <c r="F61" s="15"/>
      <c r="G61" s="20">
        <v>90</v>
      </c>
    </row>
    <row r="62" spans="1:7">
      <c r="A62">
        <v>20000</v>
      </c>
      <c r="B62">
        <f t="shared" si="3"/>
        <v>125663.70614359173</v>
      </c>
      <c r="C62" s="19"/>
      <c r="D62" s="18"/>
      <c r="E62" s="15">
        <f t="shared" si="1"/>
        <v>41.984197280441926</v>
      </c>
      <c r="F62" s="15"/>
      <c r="G62" s="20">
        <v>90</v>
      </c>
    </row>
    <row r="63" spans="1:7">
      <c r="A63">
        <v>25000</v>
      </c>
      <c r="B63">
        <f t="shared" si="3"/>
        <v>157079.63267948964</v>
      </c>
      <c r="C63" s="19"/>
      <c r="D63" s="18"/>
      <c r="E63" s="15">
        <f t="shared" si="1"/>
        <v>43.92239754060305</v>
      </c>
      <c r="F63" s="15"/>
      <c r="G63" s="20">
        <v>90</v>
      </c>
    </row>
    <row r="64" spans="1:7">
      <c r="A64">
        <v>30000</v>
      </c>
      <c r="B64">
        <f t="shared" si="3"/>
        <v>188495.55921538759</v>
      </c>
      <c r="C64" s="19"/>
      <c r="D64" s="18"/>
      <c r="E64" s="15">
        <f t="shared" si="1"/>
        <v>45.506022461555553</v>
      </c>
      <c r="F64" s="15"/>
      <c r="G64" s="20">
        <v>90</v>
      </c>
    </row>
    <row r="65" spans="1:7">
      <c r="A65">
        <v>40000</v>
      </c>
      <c r="B65">
        <f t="shared" si="3"/>
        <v>251327.41228718346</v>
      </c>
      <c r="C65" s="19"/>
      <c r="D65" s="18"/>
      <c r="E65" s="15">
        <f t="shared" si="1"/>
        <v>48.004797193721551</v>
      </c>
      <c r="F65" s="15"/>
      <c r="G65" s="20">
        <v>90</v>
      </c>
    </row>
    <row r="66" spans="1:7">
      <c r="A66">
        <v>50000</v>
      </c>
      <c r="B66">
        <f t="shared" si="3"/>
        <v>314159.26535897929</v>
      </c>
      <c r="C66" s="19"/>
      <c r="D66" s="18"/>
      <c r="E66" s="15">
        <f t="shared" si="1"/>
        <v>49.942997453882676</v>
      </c>
      <c r="F66" s="15"/>
      <c r="G66" s="20">
        <v>90</v>
      </c>
    </row>
    <row r="67" spans="1:7">
      <c r="A67">
        <v>60000</v>
      </c>
      <c r="B67">
        <f t="shared" si="3"/>
        <v>376991.11843077518</v>
      </c>
      <c r="C67" s="19"/>
      <c r="D67" s="18"/>
      <c r="E67" s="15">
        <f t="shared" si="1"/>
        <v>51.526622374835178</v>
      </c>
      <c r="F67" s="15"/>
      <c r="G67" s="20">
        <v>90</v>
      </c>
    </row>
    <row r="68" spans="1:7">
      <c r="A68">
        <v>70000</v>
      </c>
      <c r="B68">
        <f t="shared" si="3"/>
        <v>439822.97150257102</v>
      </c>
      <c r="C68" s="19"/>
      <c r="D68" s="18"/>
      <c r="E68" s="15">
        <f t="shared" si="1"/>
        <v>52.865558167447439</v>
      </c>
      <c r="F68" s="15"/>
      <c r="G68" s="20">
        <v>90</v>
      </c>
    </row>
    <row r="69" spans="1:7">
      <c r="A69">
        <v>80000</v>
      </c>
      <c r="B69">
        <f t="shared" si="3"/>
        <v>502654.82457436691</v>
      </c>
      <c r="C69" s="19"/>
      <c r="D69" s="18"/>
      <c r="E69" s="15">
        <f t="shared" si="1"/>
        <v>54.025397107001176</v>
      </c>
      <c r="F69" s="15"/>
      <c r="G69" s="20">
        <v>90</v>
      </c>
    </row>
    <row r="70" spans="1:7">
      <c r="A70">
        <v>90000</v>
      </c>
      <c r="B70">
        <f t="shared" si="3"/>
        <v>565486.6776461628</v>
      </c>
      <c r="C70" s="19"/>
      <c r="D70" s="18"/>
      <c r="E70" s="15">
        <f t="shared" si="1"/>
        <v>55.048447555948798</v>
      </c>
      <c r="F70" s="15"/>
      <c r="G70" s="20">
        <v>90</v>
      </c>
    </row>
    <row r="71" spans="1:7">
      <c r="A71">
        <v>100000</v>
      </c>
      <c r="B71">
        <f t="shared" si="3"/>
        <v>628318.53071795858</v>
      </c>
      <c r="C71" s="19"/>
      <c r="D71" s="18"/>
      <c r="E71" s="15">
        <f t="shared" si="1"/>
        <v>55.963597367162301</v>
      </c>
      <c r="F71" s="15"/>
      <c r="G71" s="20">
        <v>90</v>
      </c>
    </row>
    <row r="72" spans="1:7">
      <c r="A72">
        <v>150000</v>
      </c>
      <c r="B72">
        <f t="shared" si="3"/>
        <v>942477.79607693793</v>
      </c>
      <c r="C72" s="19"/>
      <c r="D72" s="18"/>
      <c r="E72" s="15">
        <f t="shared" si="1"/>
        <v>59.485422548275928</v>
      </c>
      <c r="F72" s="15"/>
      <c r="G72" s="20">
        <v>90</v>
      </c>
    </row>
    <row r="73" spans="1:7">
      <c r="A73">
        <v>200000</v>
      </c>
      <c r="B73">
        <f t="shared" si="3"/>
        <v>1256637.0614359172</v>
      </c>
      <c r="C73" s="19"/>
      <c r="D73" s="18"/>
      <c r="E73" s="15">
        <f t="shared" si="1"/>
        <v>61.984197280441926</v>
      </c>
      <c r="F73" s="15"/>
      <c r="G73" s="20">
        <v>90</v>
      </c>
    </row>
    <row r="74" spans="1:7">
      <c r="A74">
        <v>250000</v>
      </c>
      <c r="B74">
        <f t="shared" si="3"/>
        <v>1570796.3267948965</v>
      </c>
      <c r="C74" s="19"/>
      <c r="D74" s="18"/>
      <c r="E74" s="15">
        <f t="shared" si="1"/>
        <v>63.92239754060305</v>
      </c>
      <c r="F74" s="15"/>
      <c r="G74" s="20">
        <v>90</v>
      </c>
    </row>
    <row r="75" spans="1:7">
      <c r="A75">
        <v>300000</v>
      </c>
      <c r="B75">
        <f t="shared" si="3"/>
        <v>1884955.5921538759</v>
      </c>
      <c r="C75" s="19"/>
      <c r="D75" s="18"/>
      <c r="E75" s="15">
        <f t="shared" si="1"/>
        <v>65.506022461555546</v>
      </c>
      <c r="F75" s="15"/>
      <c r="G75" s="20">
        <v>90</v>
      </c>
    </row>
    <row r="76" spans="1:7">
      <c r="A76">
        <v>400000</v>
      </c>
      <c r="B76">
        <f t="shared" si="3"/>
        <v>2513274.1228718343</v>
      </c>
      <c r="C76" s="19"/>
      <c r="D76" s="18"/>
      <c r="E76" s="15">
        <f t="shared" si="1"/>
        <v>68.004797193721544</v>
      </c>
      <c r="F76" s="15"/>
      <c r="G76" s="20">
        <v>90</v>
      </c>
    </row>
    <row r="77" spans="1:7">
      <c r="A77">
        <v>500000</v>
      </c>
      <c r="B77">
        <f t="shared" si="3"/>
        <v>3141592.653589793</v>
      </c>
      <c r="C77" s="19"/>
      <c r="D77" s="18"/>
      <c r="E77" s="15">
        <f t="shared" si="1"/>
        <v>69.942997453882668</v>
      </c>
      <c r="F77" s="15"/>
      <c r="G77" s="20">
        <v>90</v>
      </c>
    </row>
    <row r="78" spans="1:7">
      <c r="A78">
        <v>600000</v>
      </c>
      <c r="B78">
        <f t="shared" si="3"/>
        <v>3769911.1843077517</v>
      </c>
      <c r="C78" s="19"/>
      <c r="D78" s="18"/>
      <c r="E78" s="15">
        <f t="shared" si="1"/>
        <v>71.526622374835171</v>
      </c>
      <c r="F78" s="15"/>
      <c r="G78" s="20">
        <v>90</v>
      </c>
    </row>
    <row r="79" spans="1:7">
      <c r="A79">
        <v>700000</v>
      </c>
      <c r="B79">
        <f t="shared" si="3"/>
        <v>4398229.7150257099</v>
      </c>
      <c r="C79" s="19"/>
      <c r="D79" s="18"/>
      <c r="E79" s="15">
        <f t="shared" si="1"/>
        <v>72.865558167447432</v>
      </c>
      <c r="F79" s="15"/>
      <c r="G79" s="20">
        <v>90</v>
      </c>
    </row>
    <row r="80" spans="1:7">
      <c r="A80">
        <v>800000</v>
      </c>
      <c r="B80">
        <f t="shared" si="3"/>
        <v>5026548.2457436686</v>
      </c>
      <c r="C80" s="19"/>
      <c r="D80" s="18"/>
      <c r="E80" s="15">
        <f t="shared" si="1"/>
        <v>74.025397107001169</v>
      </c>
      <c r="F80" s="15"/>
      <c r="G80" s="20">
        <v>90</v>
      </c>
    </row>
    <row r="81" spans="1:7">
      <c r="A81">
        <v>900000</v>
      </c>
      <c r="B81">
        <f t="shared" si="3"/>
        <v>5654866.7764616273</v>
      </c>
      <c r="C81" s="19"/>
      <c r="D81" s="18"/>
      <c r="E81" s="15">
        <f t="shared" si="1"/>
        <v>75.048447555948798</v>
      </c>
      <c r="F81" s="15"/>
      <c r="G81" s="20">
        <v>90</v>
      </c>
    </row>
    <row r="82" spans="1:7">
      <c r="A82">
        <v>1000000</v>
      </c>
      <c r="B82">
        <f t="shared" si="3"/>
        <v>6283185.307179586</v>
      </c>
      <c r="C82" s="19"/>
      <c r="D82" s="18"/>
      <c r="E82" s="15">
        <f>20*LOG($E$14*B82)</f>
        <v>75.963597367162293</v>
      </c>
      <c r="F82" s="15"/>
      <c r="G82" s="20">
        <v>90</v>
      </c>
    </row>
  </sheetData>
  <mergeCells count="22">
    <mergeCell ref="A1:C1"/>
    <mergeCell ref="A5:D5"/>
    <mergeCell ref="E5:F5"/>
    <mergeCell ref="D3:E3"/>
    <mergeCell ref="A3:C3"/>
    <mergeCell ref="A7:D7"/>
    <mergeCell ref="E7:F7"/>
    <mergeCell ref="H7:I7"/>
    <mergeCell ref="H8:I8"/>
    <mergeCell ref="G10:H10"/>
    <mergeCell ref="G12:I12"/>
    <mergeCell ref="J8:K8"/>
    <mergeCell ref="B10:D10"/>
    <mergeCell ref="K12:M12"/>
    <mergeCell ref="O12:S12"/>
    <mergeCell ref="U12:Y12"/>
    <mergeCell ref="B12:D12"/>
    <mergeCell ref="G15:I15"/>
    <mergeCell ref="K13:O13"/>
    <mergeCell ref="K14:O14"/>
    <mergeCell ref="C14:D14"/>
    <mergeCell ref="E15:F15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"/>
  <sheetViews>
    <sheetView workbookViewId="0">
      <selection activeCell="H18" sqref="H18"/>
    </sheetView>
  </sheetViews>
  <sheetFormatPr defaultRowHeight="12.75"/>
  <cols>
    <col min="2" max="2" width="11.140625" customWidth="1"/>
    <col min="3" max="3" width="12.42578125" bestFit="1" customWidth="1"/>
    <col min="6" max="6" width="13.140625" customWidth="1"/>
    <col min="13" max="13" width="13.42578125" customWidth="1"/>
  </cols>
  <sheetData>
    <row r="1" spans="1:26" ht="18">
      <c r="A1" s="63" t="s">
        <v>34</v>
      </c>
      <c r="B1" s="64"/>
      <c r="C1" s="64"/>
      <c r="D1" s="46"/>
      <c r="E1" s="46"/>
      <c r="F1" s="46"/>
      <c r="G1" s="46"/>
      <c r="H1" s="46"/>
      <c r="I1" s="46"/>
      <c r="J1" s="46"/>
      <c r="K1" s="1"/>
    </row>
    <row r="2" spans="1:26" ht="18.75" thickBot="1">
      <c r="A2" s="64" t="s">
        <v>35</v>
      </c>
      <c r="B2" s="46"/>
      <c r="C2" s="46"/>
      <c r="D2" s="46"/>
      <c r="E2" s="46"/>
      <c r="F2" s="46"/>
      <c r="G2" s="46"/>
      <c r="H2" s="46"/>
      <c r="I2" s="46"/>
      <c r="J2" s="46"/>
      <c r="K2" s="1"/>
    </row>
    <row r="3" spans="1:26" ht="21.75" thickTop="1">
      <c r="A3" s="52" t="s">
        <v>1</v>
      </c>
      <c r="B3" s="53"/>
      <c r="C3" s="53"/>
      <c r="D3" s="54" t="s">
        <v>36</v>
      </c>
      <c r="E3" s="54"/>
      <c r="F3" s="54"/>
      <c r="G3" s="46"/>
    </row>
    <row r="4" spans="1:26" ht="18">
      <c r="A4" s="8"/>
      <c r="B4" s="9"/>
      <c r="C4" s="9"/>
      <c r="D4" s="6"/>
      <c r="E4" s="6"/>
      <c r="F4" s="6"/>
    </row>
    <row r="5" spans="1:26" ht="21">
      <c r="A5" s="47" t="s">
        <v>2</v>
      </c>
      <c r="B5" s="47"/>
      <c r="C5" s="47"/>
      <c r="D5" s="46"/>
      <c r="E5" s="1"/>
      <c r="F5" s="45" t="s">
        <v>37</v>
      </c>
      <c r="G5" s="46"/>
      <c r="H5" s="46"/>
    </row>
    <row r="6" spans="1:26" ht="18">
      <c r="A6" s="3"/>
      <c r="B6" s="3"/>
      <c r="C6" s="3"/>
      <c r="D6" s="1"/>
      <c r="E6" s="1"/>
      <c r="F6" s="5"/>
      <c r="G6" s="1"/>
      <c r="H6" s="1"/>
    </row>
    <row r="7" spans="1:26" ht="22.5">
      <c r="A7" s="47" t="s">
        <v>5</v>
      </c>
      <c r="B7" s="47"/>
      <c r="C7" s="47"/>
      <c r="D7" s="46"/>
      <c r="E7" s="1"/>
      <c r="F7" s="45" t="s">
        <v>38</v>
      </c>
      <c r="G7" s="45"/>
      <c r="H7" s="46"/>
      <c r="I7" s="48" t="s">
        <v>7</v>
      </c>
      <c r="J7" s="48"/>
      <c r="K7" s="45" t="s">
        <v>43</v>
      </c>
      <c r="L7" s="46"/>
      <c r="M7" s="46"/>
      <c r="N7" s="46"/>
    </row>
    <row r="8" spans="1:26" ht="21.75">
      <c r="I8" s="48" t="s">
        <v>8</v>
      </c>
      <c r="J8" s="48"/>
      <c r="K8" s="45" t="s">
        <v>39</v>
      </c>
      <c r="L8" s="46"/>
      <c r="M8" s="46"/>
      <c r="N8" s="46"/>
    </row>
    <row r="10" spans="1:26" ht="22.5">
      <c r="A10" s="2" t="s">
        <v>11</v>
      </c>
      <c r="B10" s="45" t="s">
        <v>12</v>
      </c>
      <c r="C10" s="45"/>
      <c r="D10" s="46"/>
      <c r="E10" s="1"/>
      <c r="F10" s="5"/>
      <c r="G10" s="1"/>
      <c r="H10" s="45" t="s">
        <v>45</v>
      </c>
      <c r="I10" s="46"/>
      <c r="J10" s="46"/>
      <c r="K10" s="46"/>
      <c r="L10" s="46"/>
      <c r="M10" s="46"/>
    </row>
    <row r="12" spans="1:26" ht="18">
      <c r="A12" s="4" t="s">
        <v>14</v>
      </c>
      <c r="B12" s="58" t="s">
        <v>15</v>
      </c>
      <c r="C12" s="59"/>
      <c r="D12" s="46"/>
      <c r="E12" s="1"/>
      <c r="H12" s="58" t="s">
        <v>31</v>
      </c>
      <c r="I12" s="59"/>
      <c r="J12" s="46"/>
      <c r="L12" s="10"/>
      <c r="M12" s="11"/>
      <c r="N12" s="1"/>
      <c r="O12" s="1"/>
      <c r="P12" s="1"/>
      <c r="Q12" s="1"/>
      <c r="R12" s="1"/>
      <c r="S12" s="1"/>
      <c r="T12" s="1"/>
      <c r="V12" s="58"/>
      <c r="W12" s="59"/>
      <c r="X12" s="46"/>
      <c r="Y12" s="46"/>
      <c r="Z12" s="46"/>
    </row>
    <row r="13" spans="1:26" ht="15.75">
      <c r="D13" s="12"/>
      <c r="L13" s="1"/>
      <c r="M13" s="1"/>
      <c r="N13" s="1"/>
      <c r="O13" s="1"/>
      <c r="P13" s="1"/>
      <c r="Q13" s="1"/>
      <c r="R13" s="1"/>
      <c r="S13" s="1"/>
      <c r="T13" s="1"/>
    </row>
    <row r="14" spans="1:26" ht="15.75">
      <c r="C14" s="2"/>
      <c r="D14" s="12"/>
      <c r="L14" s="1"/>
      <c r="M14" s="1"/>
      <c r="N14" s="1"/>
      <c r="O14" s="1"/>
      <c r="P14" s="1"/>
      <c r="Q14" s="1"/>
      <c r="R14" s="1"/>
      <c r="S14" s="1"/>
      <c r="T14" s="1"/>
    </row>
    <row r="15" spans="1:26" ht="18">
      <c r="A15" t="s">
        <v>25</v>
      </c>
      <c r="C15" s="18" t="s">
        <v>28</v>
      </c>
      <c r="D15" s="12"/>
      <c r="L15" s="10"/>
      <c r="M15" s="11"/>
      <c r="N15" s="1"/>
      <c r="O15" s="1"/>
      <c r="P15" s="1"/>
    </row>
    <row r="16" spans="1:26" ht="19.5">
      <c r="A16" s="13" t="s">
        <v>40</v>
      </c>
      <c r="B16" s="21">
        <v>5000</v>
      </c>
      <c r="C16" s="27" t="s">
        <v>42</v>
      </c>
      <c r="D16" s="26">
        <f>1/B16</f>
        <v>2.0000000000000001E-4</v>
      </c>
      <c r="E16" s="13" t="s">
        <v>41</v>
      </c>
      <c r="F16" s="35">
        <v>2000</v>
      </c>
      <c r="G16" s="28" t="s">
        <v>27</v>
      </c>
      <c r="H16" s="36">
        <f>1/F16</f>
        <v>5.0000000000000001E-4</v>
      </c>
      <c r="I16" s="29"/>
      <c r="J16" s="30"/>
      <c r="K16" s="31"/>
      <c r="L16" s="32"/>
      <c r="M16" s="33"/>
      <c r="N16" s="34"/>
      <c r="O16" s="1"/>
      <c r="P16" s="1"/>
    </row>
    <row r="17" spans="1:11" ht="18">
      <c r="A17" s="12" t="s">
        <v>19</v>
      </c>
      <c r="B17" s="13" t="s">
        <v>20</v>
      </c>
      <c r="C17" s="5" t="s">
        <v>29</v>
      </c>
      <c r="D17" s="5" t="s">
        <v>30</v>
      </c>
      <c r="E17" s="24" t="s">
        <v>23</v>
      </c>
      <c r="F17" s="24" t="s">
        <v>32</v>
      </c>
      <c r="G17" s="1"/>
      <c r="H17" s="58" t="s">
        <v>44</v>
      </c>
      <c r="I17" s="59"/>
      <c r="J17" s="46"/>
      <c r="K17" s="12"/>
    </row>
    <row r="18" spans="1:11" ht="15.75">
      <c r="A18" s="16">
        <v>1</v>
      </c>
      <c r="B18">
        <f t="shared" ref="B18:B49" si="0">2*PI()*A18</f>
        <v>6.2831853071795862</v>
      </c>
      <c r="C18" s="1">
        <f>$D$16*$H$16*(B18^2)/(($H$16*B18)^2+1)</f>
        <v>3.947802797183882E-6</v>
      </c>
      <c r="D18" s="1">
        <f>($D$16*B18)/(($H$16*B18)^2+1)</f>
        <v>1.2566246590476518E-3</v>
      </c>
      <c r="E18" s="17">
        <f t="shared" ref="E18:E49" si="1">((C18^2)+(D18^2))^(0.5)</f>
        <v>1.2566308602264837E-3</v>
      </c>
      <c r="F18" s="15">
        <f t="shared" ref="F18:F49" si="2">20*LOG(E18)</f>
        <v>-58.015845582493853</v>
      </c>
      <c r="G18" s="17"/>
      <c r="H18" s="20">
        <f>180/PI()*ATAN(1/($H$16*B18))</f>
        <v>89.820000592172761</v>
      </c>
      <c r="I18" s="17"/>
      <c r="J18" s="17"/>
      <c r="K18" s="12"/>
    </row>
    <row r="19" spans="1:11" ht="15.75">
      <c r="A19" s="16">
        <v>1.5</v>
      </c>
      <c r="B19">
        <f t="shared" si="0"/>
        <v>9.4247779607693793</v>
      </c>
      <c r="C19" s="1">
        <f t="shared" ref="C19:C82" si="3">$D$16*$H$16*(B19^2)/(($H$16*B19)^2+1)</f>
        <v>8.8824467119513116E-6</v>
      </c>
      <c r="D19" s="1">
        <f t="shared" ref="D19:D82" si="4">($D$16*B19)/(($H$16*B19)^2+1)</f>
        <v>1.8849137346098716E-3</v>
      </c>
      <c r="E19" s="17">
        <f t="shared" si="1"/>
        <v>1.8849346632656859E-3</v>
      </c>
      <c r="F19" s="15">
        <f t="shared" si="2"/>
        <v>-54.494073979455067</v>
      </c>
      <c r="G19" s="12"/>
      <c r="H19" s="20">
        <f t="shared" ref="H19:H82" si="5">180/PI()*ATAN(1/($H$16*B19))</f>
        <v>89.73000199856827</v>
      </c>
      <c r="I19" s="1"/>
      <c r="J19" s="1"/>
      <c r="K19" s="12"/>
    </row>
    <row r="20" spans="1:11" ht="15.75">
      <c r="A20" s="16">
        <v>2</v>
      </c>
      <c r="B20">
        <f t="shared" si="0"/>
        <v>12.566370614359172</v>
      </c>
      <c r="C20" s="1">
        <f t="shared" si="3"/>
        <v>1.5790743648170948E-5</v>
      </c>
      <c r="D20" s="1">
        <f t="shared" si="4"/>
        <v>2.5131749067033547E-3</v>
      </c>
      <c r="E20" s="17">
        <f t="shared" si="1"/>
        <v>2.5132245142979923E-3</v>
      </c>
      <c r="F20" s="15">
        <f t="shared" si="2"/>
        <v>-51.995374255483398</v>
      </c>
      <c r="G20" s="12"/>
      <c r="H20" s="20">
        <f t="shared" si="5"/>
        <v>89.6400047372979</v>
      </c>
      <c r="I20" s="1"/>
      <c r="J20" s="1"/>
      <c r="K20" s="12"/>
    </row>
    <row r="21" spans="1:11" ht="15.75">
      <c r="A21" s="16">
        <v>2.5</v>
      </c>
      <c r="B21">
        <f t="shared" si="0"/>
        <v>15.707963267948966</v>
      </c>
      <c r="C21" s="1">
        <f t="shared" si="3"/>
        <v>2.4672489079555863E-5</v>
      </c>
      <c r="D21" s="1">
        <f t="shared" si="4"/>
        <v>3.1413988763136979E-3</v>
      </c>
      <c r="E21" s="17">
        <f t="shared" si="1"/>
        <v>3.1414957634576472E-3</v>
      </c>
      <c r="F21" s="15">
        <f t="shared" si="2"/>
        <v>-50.05727043252574</v>
      </c>
      <c r="G21" s="12"/>
      <c r="H21" s="20">
        <f t="shared" si="5"/>
        <v>89.550009252411698</v>
      </c>
      <c r="I21" s="1"/>
      <c r="J21" s="1"/>
      <c r="K21" s="12"/>
    </row>
    <row r="22" spans="1:11" ht="15.75">
      <c r="A22" s="16">
        <v>3</v>
      </c>
      <c r="B22">
        <f t="shared" si="0"/>
        <v>18.849555921538759</v>
      </c>
      <c r="C22" s="1">
        <f t="shared" si="3"/>
        <v>3.5527420069688385E-5</v>
      </c>
      <c r="D22" s="1">
        <f t="shared" si="4"/>
        <v>3.769576346262076E-3</v>
      </c>
      <c r="E22" s="17">
        <f t="shared" si="1"/>
        <v>3.7697437615672701E-3</v>
      </c>
      <c r="F22" s="15">
        <f t="shared" si="2"/>
        <v>-48.473763376358328</v>
      </c>
      <c r="G22" s="12"/>
      <c r="H22" s="20">
        <f t="shared" si="5"/>
        <v>89.460015987907056</v>
      </c>
      <c r="I22" s="1"/>
      <c r="J22" s="1"/>
      <c r="K22" s="12"/>
    </row>
    <row r="23" spans="1:11" ht="15.75">
      <c r="A23" s="16">
        <v>4</v>
      </c>
      <c r="B23">
        <f t="shared" si="0"/>
        <v>25.132741228718345</v>
      </c>
      <c r="C23" s="1">
        <f t="shared" si="3"/>
        <v>6.3155495050941376E-5</v>
      </c>
      <c r="D23" s="1">
        <f t="shared" si="4"/>
        <v>5.0257546103865255E-3</v>
      </c>
      <c r="E23" s="17">
        <f t="shared" si="1"/>
        <v>5.0261514124006002E-3</v>
      </c>
      <c r="F23" s="15">
        <f t="shared" si="2"/>
        <v>-45.975288649211905</v>
      </c>
      <c r="G23" s="12"/>
      <c r="H23" s="20">
        <f t="shared" si="5"/>
        <v>89.280037895690413</v>
      </c>
      <c r="I23" s="1"/>
      <c r="J23" s="1"/>
      <c r="K23" s="12"/>
    </row>
    <row r="24" spans="1:11" ht="15.75">
      <c r="A24" s="16">
        <v>5</v>
      </c>
      <c r="B24">
        <f t="shared" si="0"/>
        <v>31.415926535897931</v>
      </c>
      <c r="C24" s="1">
        <f t="shared" si="3"/>
        <v>9.8671697745335337E-5</v>
      </c>
      <c r="D24" s="1">
        <f t="shared" si="4"/>
        <v>6.2816353757758165E-3</v>
      </c>
      <c r="E24" s="17">
        <f t="shared" si="1"/>
        <v>6.2824102936798179E-3</v>
      </c>
      <c r="F24" s="15">
        <f t="shared" si="2"/>
        <v>-44.037474079341209</v>
      </c>
      <c r="G24" s="12"/>
      <c r="H24" s="20">
        <f t="shared" si="5"/>
        <v>89.100074011076416</v>
      </c>
      <c r="I24" s="1"/>
      <c r="J24" s="1"/>
      <c r="K24" s="12"/>
    </row>
    <row r="25" spans="1:11" ht="15.75">
      <c r="A25" s="16">
        <v>6</v>
      </c>
      <c r="B25">
        <f t="shared" si="0"/>
        <v>37.699111843077517</v>
      </c>
      <c r="C25" s="1">
        <f t="shared" si="3"/>
        <v>1.4207182443835189E-4</v>
      </c>
      <c r="D25" s="1">
        <f t="shared" si="4"/>
        <v>7.5371443778158784E-3</v>
      </c>
      <c r="E25" s="17">
        <f t="shared" si="1"/>
        <v>7.5384832542986216E-3</v>
      </c>
      <c r="F25" s="15">
        <f t="shared" si="2"/>
        <v>-42.454320511121495</v>
      </c>
      <c r="G25" s="12"/>
      <c r="H25" s="20">
        <f t="shared" si="5"/>
        <v>88.920127882811656</v>
      </c>
      <c r="I25" s="1"/>
      <c r="J25" s="1"/>
      <c r="K25" s="12"/>
    </row>
    <row r="26" spans="1:11" ht="15.75">
      <c r="A26" s="16">
        <v>7</v>
      </c>
      <c r="B26">
        <f t="shared" si="0"/>
        <v>43.982297150257104</v>
      </c>
      <c r="C26" s="1">
        <f t="shared" si="3"/>
        <v>1.9335073979104405E-4</v>
      </c>
      <c r="D26" s="1">
        <f t="shared" si="4"/>
        <v>8.792207425205565E-3</v>
      </c>
      <c r="E26" s="17">
        <f t="shared" si="1"/>
        <v>8.7943331706512931E-3</v>
      </c>
      <c r="F26" s="15">
        <f t="shared" si="2"/>
        <v>-41.115941705792011</v>
      </c>
      <c r="G26" s="12"/>
      <c r="H26" s="20">
        <f t="shared" si="5"/>
        <v>88.740203057541365</v>
      </c>
      <c r="I26" s="1"/>
      <c r="J26" s="1"/>
      <c r="K26" s="12"/>
    </row>
    <row r="27" spans="1:11" ht="15.75">
      <c r="A27" s="16">
        <v>8</v>
      </c>
      <c r="B27">
        <f t="shared" si="0"/>
        <v>50.26548245743669</v>
      </c>
      <c r="C27" s="1">
        <f t="shared" si="3"/>
        <v>2.5250237835846472E-4</v>
      </c>
      <c r="D27" s="1">
        <f t="shared" si="4"/>
        <v>1.0046750414552419E-2</v>
      </c>
      <c r="E27" s="17">
        <f t="shared" si="1"/>
        <v>1.0049922952111915E-2</v>
      </c>
      <c r="F27" s="15">
        <f t="shared" si="2"/>
        <v>-39.956745355120404</v>
      </c>
      <c r="G27" s="12"/>
      <c r="H27" s="20">
        <f t="shared" si="5"/>
        <v>88.560303079390579</v>
      </c>
      <c r="I27" s="1"/>
      <c r="J27" s="1"/>
      <c r="K27" s="12"/>
    </row>
    <row r="28" spans="1:11" ht="15.75">
      <c r="A28" s="16">
        <v>9</v>
      </c>
      <c r="B28">
        <f t="shared" si="0"/>
        <v>56.548667764616276</v>
      </c>
      <c r="C28" s="1">
        <f t="shared" si="3"/>
        <v>3.1951974638218982E-4</v>
      </c>
      <c r="D28" s="1">
        <f t="shared" si="4"/>
        <v>1.1300699344932056E-2</v>
      </c>
      <c r="E28" s="17">
        <f t="shared" si="1"/>
        <v>1.130521554650224E-2</v>
      </c>
      <c r="F28" s="15">
        <f t="shared" si="2"/>
        <v>-38.934423058651745</v>
      </c>
      <c r="G28" s="12"/>
      <c r="H28" s="20">
        <f t="shared" si="5"/>
        <v>88.380431489545941</v>
      </c>
      <c r="I28" s="1"/>
      <c r="J28" s="1"/>
      <c r="K28" s="12"/>
    </row>
    <row r="29" spans="1:11" ht="15.75">
      <c r="A29" s="17">
        <v>10</v>
      </c>
      <c r="B29">
        <f t="shared" si="0"/>
        <v>62.831853071795862</v>
      </c>
      <c r="C29" s="1">
        <f t="shared" si="3"/>
        <v>3.9439492385594878E-4</v>
      </c>
      <c r="D29" s="1">
        <f t="shared" si="4"/>
        <v>1.2553980332405184E-2</v>
      </c>
      <c r="E29" s="17">
        <f t="shared" si="1"/>
        <v>1.2560173945546278E-2</v>
      </c>
      <c r="F29" s="15">
        <f t="shared" si="2"/>
        <v>-38.020086920467222</v>
      </c>
      <c r="G29" s="15"/>
      <c r="H29" s="20">
        <f t="shared" si="5"/>
        <v>88.200591825838373</v>
      </c>
      <c r="I29" s="1"/>
      <c r="J29" s="14"/>
      <c r="K29" s="12"/>
    </row>
    <row r="30" spans="1:11" ht="15.75">
      <c r="A30" s="17">
        <v>15</v>
      </c>
      <c r="B30">
        <f t="shared" si="0"/>
        <v>94.247779607693786</v>
      </c>
      <c r="C30" s="1">
        <f t="shared" si="3"/>
        <v>8.8629623262844294E-4</v>
      </c>
      <c r="D30" s="1">
        <f t="shared" si="4"/>
        <v>1.8807790195538812E-2</v>
      </c>
      <c r="E30" s="17">
        <f t="shared" si="1"/>
        <v>1.8828661477953691E-2</v>
      </c>
      <c r="F30" s="15">
        <f t="shared" si="2"/>
        <v>-34.503611054155044</v>
      </c>
      <c r="G30" s="15"/>
      <c r="H30" s="20">
        <f t="shared" si="5"/>
        <v>87.301995936186813</v>
      </c>
      <c r="I30" s="1"/>
      <c r="J30" s="14"/>
      <c r="K30" s="12"/>
    </row>
    <row r="31" spans="1:11" ht="15.75">
      <c r="A31" s="17">
        <v>20</v>
      </c>
      <c r="B31">
        <f t="shared" si="0"/>
        <v>125.66370614359172</v>
      </c>
      <c r="C31" s="1">
        <f t="shared" si="3"/>
        <v>1.5729270371309934E-3</v>
      </c>
      <c r="D31" s="1">
        <f t="shared" si="4"/>
        <v>2.5033911308228678E-2</v>
      </c>
      <c r="E31" s="17">
        <f t="shared" si="1"/>
        <v>2.5083277593895049E-2</v>
      </c>
      <c r="F31" s="15">
        <f t="shared" si="2"/>
        <v>-32.012314310623033</v>
      </c>
      <c r="G31" s="15"/>
      <c r="H31" s="20">
        <f t="shared" si="5"/>
        <v>86.404726220131835</v>
      </c>
      <c r="I31" s="1"/>
      <c r="J31" s="14"/>
      <c r="K31" s="12"/>
    </row>
    <row r="32" spans="1:11" ht="15.75">
      <c r="A32" s="17">
        <v>25</v>
      </c>
      <c r="B32">
        <f t="shared" si="0"/>
        <v>157.07963267948966</v>
      </c>
      <c r="C32" s="1">
        <f t="shared" si="3"/>
        <v>2.4522742398782275E-3</v>
      </c>
      <c r="D32" s="1">
        <f t="shared" si="4"/>
        <v>3.122332536748321E-2</v>
      </c>
      <c r="E32" s="17">
        <f t="shared" si="1"/>
        <v>3.1319477900362436E-2</v>
      </c>
      <c r="F32" s="15">
        <f t="shared" si="2"/>
        <v>-30.083709725948246</v>
      </c>
      <c r="G32" s="15"/>
      <c r="H32" s="20">
        <f t="shared" si="5"/>
        <v>85.509218658909845</v>
      </c>
      <c r="I32" s="1"/>
      <c r="J32" s="14"/>
      <c r="K32" s="12"/>
    </row>
    <row r="33" spans="1:11" ht="15.75">
      <c r="A33" s="17">
        <v>30</v>
      </c>
      <c r="B33">
        <f t="shared" si="0"/>
        <v>188.49555921538757</v>
      </c>
      <c r="C33" s="1">
        <f t="shared" si="3"/>
        <v>3.5217749117404649E-3</v>
      </c>
      <c r="D33" s="1">
        <f t="shared" si="4"/>
        <v>3.7367192377367901E-2</v>
      </c>
      <c r="E33" s="17">
        <f t="shared" si="1"/>
        <v>3.7532785197693312E-2</v>
      </c>
      <c r="F33" s="15">
        <f t="shared" si="2"/>
        <v>-28.511784133476787</v>
      </c>
      <c r="G33" s="15"/>
      <c r="H33" s="20">
        <f t="shared" si="5"/>
        <v>84.615904082606434</v>
      </c>
      <c r="I33" s="1"/>
      <c r="J33" s="14"/>
      <c r="K33" s="12"/>
    </row>
    <row r="34" spans="1:11" ht="15.75">
      <c r="A34" s="17">
        <v>40</v>
      </c>
      <c r="B34">
        <f t="shared" si="0"/>
        <v>251.32741228718345</v>
      </c>
      <c r="C34" s="1">
        <f t="shared" si="3"/>
        <v>6.2183505606005192E-3</v>
      </c>
      <c r="D34" s="1">
        <f t="shared" si="4"/>
        <v>4.9484061479891553E-2</v>
      </c>
      <c r="E34" s="17">
        <f t="shared" si="1"/>
        <v>4.987324156539464E-2</v>
      </c>
      <c r="F34" s="15">
        <f t="shared" si="2"/>
        <v>-26.042648068473291</v>
      </c>
      <c r="G34" s="15"/>
      <c r="H34" s="20">
        <f t="shared" si="5"/>
        <v>82.837544193274184</v>
      </c>
      <c r="I34" s="1"/>
      <c r="J34" s="14"/>
      <c r="K34" s="12"/>
    </row>
    <row r="35" spans="1:11" ht="15.75">
      <c r="A35" s="17">
        <v>50</v>
      </c>
      <c r="B35">
        <f t="shared" si="0"/>
        <v>314.15926535897933</v>
      </c>
      <c r="C35" s="1">
        <f t="shared" si="3"/>
        <v>9.6319456677067296E-3</v>
      </c>
      <c r="D35" s="1">
        <f t="shared" si="4"/>
        <v>6.1318870584323691E-2</v>
      </c>
      <c r="E35" s="17">
        <f t="shared" si="1"/>
        <v>6.207075210662983E-2</v>
      </c>
      <c r="F35" s="15">
        <f t="shared" si="2"/>
        <v>-24.142259845383659</v>
      </c>
      <c r="G35" s="15"/>
      <c r="H35" s="20">
        <f t="shared" si="5"/>
        <v>81.072945131040072</v>
      </c>
      <c r="I35" s="1"/>
      <c r="J35" s="14"/>
      <c r="K35" s="12"/>
    </row>
    <row r="36" spans="1:11" ht="15.75">
      <c r="A36" s="17">
        <v>60</v>
      </c>
      <c r="B36">
        <f t="shared" si="0"/>
        <v>376.99111843077515</v>
      </c>
      <c r="C36" s="1">
        <f t="shared" si="3"/>
        <v>1.3724587828791242E-2</v>
      </c>
      <c r="D36" s="1">
        <f t="shared" si="4"/>
        <v>7.2811199828366327E-2</v>
      </c>
      <c r="E36" s="17">
        <f t="shared" si="1"/>
        <v>7.4093421648055213E-2</v>
      </c>
      <c r="F36" s="15">
        <f t="shared" si="2"/>
        <v>-22.604406979083357</v>
      </c>
      <c r="G36" s="15"/>
      <c r="H36" s="20">
        <f t="shared" si="5"/>
        <v>79.325250587631245</v>
      </c>
      <c r="I36" s="1"/>
      <c r="J36" s="14"/>
      <c r="K36" s="12"/>
    </row>
    <row r="37" spans="1:11" ht="15.75">
      <c r="A37" s="17">
        <v>70</v>
      </c>
      <c r="B37">
        <f t="shared" si="0"/>
        <v>439.82297150257102</v>
      </c>
      <c r="C37" s="1">
        <f t="shared" si="3"/>
        <v>1.8452063258865632E-2</v>
      </c>
      <c r="D37" s="1">
        <f t="shared" si="4"/>
        <v>8.3906773654080363E-2</v>
      </c>
      <c r="E37" s="17">
        <f t="shared" si="1"/>
        <v>8.5911729720372018E-2</v>
      </c>
      <c r="F37" s="15">
        <f t="shared" si="2"/>
        <v>-21.318950738495531</v>
      </c>
      <c r="G37" s="15"/>
      <c r="H37" s="20">
        <f t="shared" si="5"/>
        <v>77.597418926878589</v>
      </c>
      <c r="I37" s="1"/>
      <c r="J37" s="14"/>
      <c r="K37" s="12"/>
    </row>
    <row r="38" spans="1:11" ht="15.75">
      <c r="A38" s="17">
        <v>80</v>
      </c>
      <c r="B38">
        <f t="shared" si="0"/>
        <v>502.6548245743669</v>
      </c>
      <c r="C38" s="1">
        <f t="shared" si="3"/>
        <v>2.3765056356044721E-2</v>
      </c>
      <c r="D38" s="1">
        <f t="shared" si="4"/>
        <v>9.4558154798049576E-2</v>
      </c>
      <c r="E38" s="17">
        <f t="shared" si="1"/>
        <v>9.7498833543883431E-2</v>
      </c>
      <c r="F38" s="15">
        <f t="shared" si="2"/>
        <v>-20.220011601615958</v>
      </c>
      <c r="G38" s="15"/>
      <c r="H38" s="20">
        <f t="shared" si="5"/>
        <v>75.892197628409875</v>
      </c>
      <c r="I38" s="1"/>
      <c r="J38" s="14"/>
      <c r="K38" s="12"/>
    </row>
    <row r="39" spans="1:11" ht="15.75">
      <c r="A39" s="17">
        <v>90</v>
      </c>
      <c r="B39">
        <f t="shared" si="0"/>
        <v>565.48667764616278</v>
      </c>
      <c r="C39" s="1">
        <f t="shared" si="3"/>
        <v>2.9610354157660231E-2</v>
      </c>
      <c r="D39" s="1">
        <f t="shared" si="4"/>
        <v>0.10472520513096178</v>
      </c>
      <c r="E39" s="17">
        <f t="shared" si="1"/>
        <v>0.10883079372615129</v>
      </c>
      <c r="F39" s="15">
        <f t="shared" si="2"/>
        <v>-19.264964068282389</v>
      </c>
      <c r="G39" s="15"/>
      <c r="H39" s="20">
        <f t="shared" si="5"/>
        <v>74.212103024879184</v>
      </c>
      <c r="I39" s="1"/>
      <c r="J39" s="14"/>
      <c r="K39" s="12"/>
    </row>
    <row r="40" spans="1:11">
      <c r="A40" s="18">
        <v>100</v>
      </c>
      <c r="B40">
        <f t="shared" si="0"/>
        <v>628.31853071795865</v>
      </c>
      <c r="C40" s="1">
        <f t="shared" si="3"/>
        <v>3.5932064941489872E-2</v>
      </c>
      <c r="D40" s="1">
        <f t="shared" si="4"/>
        <v>0.11437531501874215</v>
      </c>
      <c r="E40" s="17">
        <f t="shared" si="1"/>
        <v>0.1198867214356784</v>
      </c>
      <c r="F40" s="15">
        <f t="shared" si="2"/>
        <v>-18.424578327441598</v>
      </c>
      <c r="G40" s="15"/>
      <c r="H40" s="20">
        <f t="shared" si="5"/>
        <v>72.55940550948813</v>
      </c>
    </row>
    <row r="41" spans="1:11">
      <c r="A41">
        <v>150</v>
      </c>
      <c r="B41">
        <f t="shared" si="0"/>
        <v>942.47779607693792</v>
      </c>
      <c r="C41" s="1">
        <f t="shared" si="3"/>
        <v>7.2685462497248013E-2</v>
      </c>
      <c r="D41" s="1">
        <f t="shared" si="4"/>
        <v>0.15424334196476799</v>
      </c>
      <c r="E41" s="17">
        <f t="shared" si="1"/>
        <v>0.17051153919573656</v>
      </c>
      <c r="F41" s="15">
        <f t="shared" si="2"/>
        <v>-15.364924504754109</v>
      </c>
      <c r="G41" s="15"/>
      <c r="H41" s="20">
        <f t="shared" si="5"/>
        <v>64.768362799132177</v>
      </c>
    </row>
    <row r="42" spans="1:11">
      <c r="A42">
        <v>200</v>
      </c>
      <c r="B42">
        <f t="shared" si="0"/>
        <v>1256.6370614359173</v>
      </c>
      <c r="C42" s="1">
        <f t="shared" si="3"/>
        <v>0.1132172798700409</v>
      </c>
      <c r="D42" s="1">
        <f t="shared" si="4"/>
        <v>0.18019089734735544</v>
      </c>
      <c r="E42" s="17">
        <f t="shared" si="1"/>
        <v>0.21280721780056322</v>
      </c>
      <c r="F42" s="15">
        <f t="shared" si="2"/>
        <v>-13.440272922483738</v>
      </c>
      <c r="G42" s="15"/>
      <c r="H42" s="20">
        <f t="shared" si="5"/>
        <v>57.858092364657949</v>
      </c>
    </row>
    <row r="43" spans="1:11">
      <c r="A43">
        <v>250</v>
      </c>
      <c r="B43">
        <f t="shared" si="0"/>
        <v>1570.7963267948965</v>
      </c>
      <c r="C43" s="1">
        <f t="shared" si="3"/>
        <v>0.15260541673646549</v>
      </c>
      <c r="D43" s="1">
        <f t="shared" si="4"/>
        <v>0.19430325132965709</v>
      </c>
      <c r="E43" s="17">
        <f t="shared" si="1"/>
        <v>0.24706712993554239</v>
      </c>
      <c r="F43" s="15">
        <f t="shared" si="2"/>
        <v>-12.143700594764653</v>
      </c>
      <c r="G43" s="15"/>
      <c r="H43" s="20">
        <f t="shared" si="5"/>
        <v>51.853974012777456</v>
      </c>
    </row>
    <row r="44" spans="1:11">
      <c r="A44">
        <v>300</v>
      </c>
      <c r="B44">
        <f t="shared" si="0"/>
        <v>1884.9555921538758</v>
      </c>
      <c r="C44" s="1">
        <f t="shared" si="3"/>
        <v>0.18816525862237821</v>
      </c>
      <c r="D44" s="1">
        <f t="shared" si="4"/>
        <v>0.19964954018610914</v>
      </c>
      <c r="E44" s="17">
        <f t="shared" si="1"/>
        <v>0.27434668477849572</v>
      </c>
      <c r="F44" s="15">
        <f t="shared" si="2"/>
        <v>-11.234005669526056</v>
      </c>
      <c r="G44" s="15"/>
      <c r="H44" s="20">
        <f t="shared" si="5"/>
        <v>46.696192692829335</v>
      </c>
    </row>
    <row r="45" spans="1:11">
      <c r="A45">
        <v>400</v>
      </c>
      <c r="B45">
        <f t="shared" si="0"/>
        <v>2513.2741228718346</v>
      </c>
      <c r="C45" s="1">
        <f t="shared" si="3"/>
        <v>0.2449093453043395</v>
      </c>
      <c r="D45" s="1">
        <f t="shared" si="4"/>
        <v>0.19489266457292745</v>
      </c>
      <c r="E45" s="17">
        <f t="shared" si="1"/>
        <v>0.31299159433079959</v>
      </c>
      <c r="F45" s="15">
        <f t="shared" si="2"/>
        <v>-10.089346513273536</v>
      </c>
      <c r="G45" s="15"/>
      <c r="H45" s="20">
        <f t="shared" si="5"/>
        <v>38.511887253966584</v>
      </c>
    </row>
    <row r="46" spans="1:11">
      <c r="A46">
        <v>500</v>
      </c>
      <c r="B46">
        <f t="shared" si="0"/>
        <v>3141.5926535897929</v>
      </c>
      <c r="C46" s="1">
        <f t="shared" si="3"/>
        <v>0.28463982434319962</v>
      </c>
      <c r="D46" s="1">
        <f t="shared" si="4"/>
        <v>0.18120734018011608</v>
      </c>
      <c r="E46" s="17">
        <f t="shared" si="1"/>
        <v>0.33742544322750745</v>
      </c>
      <c r="F46" s="15">
        <f t="shared" si="2"/>
        <v>-9.4364434594372035</v>
      </c>
      <c r="G46" s="15"/>
      <c r="H46" s="20">
        <f t="shared" si="5"/>
        <v>32.481636590529753</v>
      </c>
    </row>
    <row r="47" spans="1:11">
      <c r="A47">
        <v>600</v>
      </c>
      <c r="B47">
        <f t="shared" si="0"/>
        <v>3769.9111843077517</v>
      </c>
      <c r="C47" s="1">
        <f t="shared" si="3"/>
        <v>0.31214694903679768</v>
      </c>
      <c r="D47" s="1">
        <f t="shared" si="4"/>
        <v>0.16559909970086764</v>
      </c>
      <c r="E47" s="17">
        <f t="shared" si="1"/>
        <v>0.35335361836935969</v>
      </c>
      <c r="F47" s="15">
        <f t="shared" si="2"/>
        <v>-9.035809142324041</v>
      </c>
      <c r="G47" s="15"/>
      <c r="H47" s="20">
        <f t="shared" si="5"/>
        <v>27.94668724547887</v>
      </c>
    </row>
    <row r="48" spans="1:11">
      <c r="A48">
        <v>700</v>
      </c>
      <c r="B48">
        <f t="shared" si="0"/>
        <v>4398.22971502571</v>
      </c>
      <c r="C48" s="1">
        <f t="shared" si="3"/>
        <v>0.33146115076193705</v>
      </c>
      <c r="D48" s="1">
        <f t="shared" si="4"/>
        <v>0.15072480167625782</v>
      </c>
      <c r="E48" s="17">
        <f t="shared" si="1"/>
        <v>0.36412149113280146</v>
      </c>
      <c r="F48" s="15">
        <f t="shared" si="2"/>
        <v>-8.7750737487069888</v>
      </c>
      <c r="G48" s="15"/>
      <c r="H48" s="20">
        <f t="shared" si="5"/>
        <v>24.452641740112796</v>
      </c>
    </row>
    <row r="49" spans="1:8">
      <c r="A49">
        <v>800</v>
      </c>
      <c r="B49">
        <f t="shared" si="0"/>
        <v>5026.5482457436692</v>
      </c>
      <c r="C49" s="1">
        <f t="shared" si="3"/>
        <v>0.34532940060095646</v>
      </c>
      <c r="D49" s="1">
        <f t="shared" si="4"/>
        <v>0.13740220275150886</v>
      </c>
      <c r="E49" s="17">
        <f t="shared" si="1"/>
        <v>0.37166081343125568</v>
      </c>
      <c r="F49" s="15">
        <f t="shared" si="2"/>
        <v>-8.5970645385226021</v>
      </c>
      <c r="G49" s="15"/>
      <c r="H49" s="20">
        <f t="shared" si="5"/>
        <v>21.696983971540057</v>
      </c>
    </row>
    <row r="50" spans="1:8">
      <c r="A50">
        <v>900</v>
      </c>
      <c r="B50">
        <f t="shared" ref="B50:B81" si="6">2*PI()*A50</f>
        <v>5654.8667764616275</v>
      </c>
      <c r="C50" s="1">
        <f t="shared" si="3"/>
        <v>0.35552778297663151</v>
      </c>
      <c r="D50" s="1">
        <f t="shared" si="4"/>
        <v>0.12574223126051889</v>
      </c>
      <c r="E50" s="17">
        <f t="shared" ref="E50:E81" si="7">((C50^2)+(D50^2))^(0.5)</f>
        <v>0.37710888771103313</v>
      </c>
      <c r="F50" s="15">
        <f t="shared" ref="F50:F81" si="8">20*LOG(E50)</f>
        <v>-8.4706646402263317</v>
      </c>
      <c r="G50" s="15"/>
      <c r="H50" s="20">
        <f t="shared" si="5"/>
        <v>19.477548933942966</v>
      </c>
    </row>
    <row r="51" spans="1:8">
      <c r="A51">
        <v>1000</v>
      </c>
      <c r="B51">
        <f t="shared" si="6"/>
        <v>6283.1853071795858</v>
      </c>
      <c r="C51" s="1">
        <f t="shared" si="3"/>
        <v>0.36320013265984991</v>
      </c>
      <c r="D51" s="1">
        <f t="shared" si="4"/>
        <v>0.1156101928888945</v>
      </c>
      <c r="E51" s="17">
        <f t="shared" si="7"/>
        <v>0.38115620559547497</v>
      </c>
      <c r="F51" s="15">
        <f t="shared" si="8"/>
        <v>-8.3779401019570408</v>
      </c>
      <c r="G51" s="15"/>
      <c r="H51" s="20">
        <f t="shared" si="5"/>
        <v>17.65678715141286</v>
      </c>
    </row>
    <row r="52" spans="1:8">
      <c r="A52">
        <v>1500</v>
      </c>
      <c r="B52">
        <f t="shared" si="6"/>
        <v>9424.7779607693792</v>
      </c>
      <c r="C52" s="1">
        <f t="shared" si="3"/>
        <v>0.38276353152479403</v>
      </c>
      <c r="D52" s="1">
        <f t="shared" si="4"/>
        <v>8.1224944103308647E-2</v>
      </c>
      <c r="E52" s="17">
        <f t="shared" si="7"/>
        <v>0.3912868674130498</v>
      </c>
      <c r="F52" s="15">
        <f t="shared" si="8"/>
        <v>-8.1500945577418289</v>
      </c>
      <c r="G52" s="15"/>
      <c r="H52" s="20">
        <f t="shared" si="5"/>
        <v>11.980813567686223</v>
      </c>
    </row>
    <row r="53" spans="1:8">
      <c r="A53">
        <v>2000</v>
      </c>
      <c r="B53">
        <f t="shared" si="6"/>
        <v>12566.370614359172</v>
      </c>
      <c r="C53" s="1">
        <f t="shared" si="3"/>
        <v>0.39011819078725696</v>
      </c>
      <c r="D53" s="1">
        <f t="shared" si="4"/>
        <v>6.2089238453859046E-2</v>
      </c>
      <c r="E53" s="17">
        <f t="shared" si="7"/>
        <v>0.39502819686055674</v>
      </c>
      <c r="F53" s="15">
        <f t="shared" si="8"/>
        <v>-8.06743807208397</v>
      </c>
      <c r="G53" s="15"/>
      <c r="H53" s="20">
        <f t="shared" si="5"/>
        <v>9.04306107903769</v>
      </c>
    </row>
    <row r="54" spans="1:8">
      <c r="A54">
        <v>2500</v>
      </c>
      <c r="B54">
        <f t="shared" si="6"/>
        <v>15707.963267948966</v>
      </c>
      <c r="C54" s="1">
        <f t="shared" si="3"/>
        <v>0.39361889089134477</v>
      </c>
      <c r="D54" s="1">
        <f t="shared" si="4"/>
        <v>5.0117113743765554E-2</v>
      </c>
      <c r="E54" s="17">
        <f t="shared" si="7"/>
        <v>0.39679661837840541</v>
      </c>
      <c r="F54" s="15">
        <f t="shared" si="8"/>
        <v>-8.0286407538378448</v>
      </c>
      <c r="G54" s="15"/>
      <c r="H54" s="20">
        <f t="shared" si="5"/>
        <v>7.2560829106409406</v>
      </c>
    </row>
    <row r="55" spans="1:8">
      <c r="A55">
        <v>3000</v>
      </c>
      <c r="B55">
        <f t="shared" si="6"/>
        <v>18849.555921538758</v>
      </c>
      <c r="C55" s="1">
        <f t="shared" si="3"/>
        <v>0.39554696811164336</v>
      </c>
      <c r="D55" s="1">
        <f t="shared" si="4"/>
        <v>4.1968836799986892E-2</v>
      </c>
      <c r="E55" s="17">
        <f t="shared" si="7"/>
        <v>0.39776725260465745</v>
      </c>
      <c r="F55" s="15">
        <f t="shared" si="8"/>
        <v>-8.0074194870025597</v>
      </c>
      <c r="G55" s="15"/>
      <c r="H55" s="20">
        <f t="shared" si="5"/>
        <v>6.0566105942302251</v>
      </c>
    </row>
    <row r="56" spans="1:8">
      <c r="A56">
        <v>4000</v>
      </c>
      <c r="B56">
        <f t="shared" si="6"/>
        <v>25132.741228718343</v>
      </c>
      <c r="C56" s="1">
        <f t="shared" si="3"/>
        <v>0.3974829100671497</v>
      </c>
      <c r="D56" s="1">
        <f t="shared" si="4"/>
        <v>3.1630684965869085E-2</v>
      </c>
      <c r="E56" s="17">
        <f t="shared" si="7"/>
        <v>0.39873946886013162</v>
      </c>
      <c r="F56" s="15">
        <f t="shared" si="8"/>
        <v>-7.9862154793888926</v>
      </c>
      <c r="G56" s="15"/>
      <c r="H56" s="20">
        <f t="shared" si="5"/>
        <v>4.5498653091210866</v>
      </c>
    </row>
    <row r="57" spans="1:8">
      <c r="A57">
        <v>5000</v>
      </c>
      <c r="B57">
        <f t="shared" si="6"/>
        <v>31415.926535897932</v>
      </c>
      <c r="C57" s="1">
        <f t="shared" si="3"/>
        <v>0.39838540476971607</v>
      </c>
      <c r="D57" s="1">
        <f t="shared" si="4"/>
        <v>2.5362002569906339E-2</v>
      </c>
      <c r="E57" s="17">
        <f t="shared" si="7"/>
        <v>0.39919188607471279</v>
      </c>
      <c r="F57" s="15">
        <f t="shared" si="8"/>
        <v>-7.9763658942259488</v>
      </c>
      <c r="G57" s="15"/>
      <c r="H57" s="20">
        <f t="shared" si="5"/>
        <v>3.6426468877225737</v>
      </c>
    </row>
    <row r="58" spans="1:8">
      <c r="A58">
        <v>6000</v>
      </c>
      <c r="B58">
        <f t="shared" si="6"/>
        <v>37699.111843077517</v>
      </c>
      <c r="C58" s="1">
        <f t="shared" si="3"/>
        <v>0.39887736869100238</v>
      </c>
      <c r="D58" s="1">
        <f t="shared" si="4"/>
        <v>2.1161101638220482E-2</v>
      </c>
      <c r="E58" s="17">
        <f t="shared" si="7"/>
        <v>0.3994382899477727</v>
      </c>
      <c r="F58" s="15">
        <f t="shared" si="8"/>
        <v>-7.9710061245103558</v>
      </c>
      <c r="G58" s="15"/>
      <c r="H58" s="20">
        <f t="shared" si="5"/>
        <v>3.0367886534353183</v>
      </c>
    </row>
    <row r="59" spans="1:8">
      <c r="A59">
        <v>7000</v>
      </c>
      <c r="B59">
        <f t="shared" si="6"/>
        <v>43982.297150257102</v>
      </c>
      <c r="C59" s="1">
        <f t="shared" si="3"/>
        <v>0.39917459505202812</v>
      </c>
      <c r="D59" s="1">
        <f t="shared" si="4"/>
        <v>1.8151602845495971E-2</v>
      </c>
      <c r="E59" s="17">
        <f t="shared" si="7"/>
        <v>0.39958708440190011</v>
      </c>
      <c r="F59" s="15">
        <f t="shared" si="8"/>
        <v>-7.9677711528467885</v>
      </c>
      <c r="G59" s="15"/>
      <c r="H59" s="20">
        <f t="shared" si="5"/>
        <v>2.6036082911472418</v>
      </c>
    </row>
    <row r="60" spans="1:8">
      <c r="A60">
        <v>8000</v>
      </c>
      <c r="B60">
        <f t="shared" si="6"/>
        <v>50265.482457436687</v>
      </c>
      <c r="C60" s="1">
        <f t="shared" si="3"/>
        <v>0.39936774355491322</v>
      </c>
      <c r="D60" s="1">
        <f t="shared" si="4"/>
        <v>1.5890337624555217E-2</v>
      </c>
      <c r="E60" s="17">
        <f t="shared" si="7"/>
        <v>0.39968374675731472</v>
      </c>
      <c r="F60" s="15">
        <f t="shared" si="8"/>
        <v>-7.9656702415595291</v>
      </c>
      <c r="G60" s="15"/>
      <c r="H60" s="20">
        <f t="shared" si="5"/>
        <v>2.2785247286219961</v>
      </c>
    </row>
    <row r="61" spans="1:8">
      <c r="A61">
        <v>9000</v>
      </c>
      <c r="B61">
        <f t="shared" si="6"/>
        <v>56548.667764616279</v>
      </c>
      <c r="C61" s="1">
        <f t="shared" si="3"/>
        <v>0.3995002735730388</v>
      </c>
      <c r="D61" s="1">
        <f t="shared" si="4"/>
        <v>1.4129431845714134E-2</v>
      </c>
      <c r="E61" s="17">
        <f t="shared" si="7"/>
        <v>0.39975005869820146</v>
      </c>
      <c r="F61" s="15">
        <f t="shared" si="8"/>
        <v>-7.964229276222266</v>
      </c>
      <c r="G61" s="15"/>
      <c r="H61" s="20">
        <f t="shared" si="5"/>
        <v>2.0255793696177511</v>
      </c>
    </row>
    <row r="62" spans="1:8">
      <c r="A62">
        <v>10000</v>
      </c>
      <c r="B62">
        <f t="shared" si="6"/>
        <v>62831.853071795864</v>
      </c>
      <c r="C62" s="1">
        <f t="shared" si="3"/>
        <v>0.39959512548907739</v>
      </c>
      <c r="D62" s="1">
        <f t="shared" si="4"/>
        <v>1.271950789140258E-2</v>
      </c>
      <c r="E62" s="17">
        <f t="shared" si="7"/>
        <v>0.39979751149254417</v>
      </c>
      <c r="F62" s="15">
        <f t="shared" si="8"/>
        <v>-7.9631982688112508</v>
      </c>
      <c r="G62" s="15"/>
      <c r="H62" s="20">
        <f t="shared" si="5"/>
        <v>1.823165720814139</v>
      </c>
    </row>
    <row r="63" spans="1:8">
      <c r="A63">
        <v>15000</v>
      </c>
      <c r="B63">
        <f t="shared" si="6"/>
        <v>94247.779607693796</v>
      </c>
      <c r="C63" s="1">
        <f t="shared" si="3"/>
        <v>0.39981995452872593</v>
      </c>
      <c r="D63" s="1">
        <f t="shared" si="4"/>
        <v>8.4844429480031378E-3</v>
      </c>
      <c r="E63" s="17">
        <f t="shared" si="7"/>
        <v>0.39990996713196636</v>
      </c>
      <c r="F63" s="15">
        <f t="shared" si="8"/>
        <v>-7.9607554323848175</v>
      </c>
      <c r="G63" s="15"/>
      <c r="H63" s="20">
        <f t="shared" si="5"/>
        <v>1.2156717466523619</v>
      </c>
    </row>
    <row r="64" spans="1:8">
      <c r="A64">
        <v>20000</v>
      </c>
      <c r="B64">
        <f t="shared" si="6"/>
        <v>125663.70614359173</v>
      </c>
      <c r="C64" s="1">
        <f t="shared" si="3"/>
        <v>0.39989870447481396</v>
      </c>
      <c r="D64" s="1">
        <f t="shared" si="4"/>
        <v>6.3645855553211691E-3</v>
      </c>
      <c r="E64" s="17">
        <f t="shared" si="7"/>
        <v>0.39994934903050611</v>
      </c>
      <c r="F64" s="15">
        <f t="shared" si="8"/>
        <v>-7.9599001149113118</v>
      </c>
      <c r="G64" s="15"/>
      <c r="H64" s="20">
        <f t="shared" si="5"/>
        <v>0.91181366961382948</v>
      </c>
    </row>
    <row r="65" spans="1:8">
      <c r="A65">
        <v>25000</v>
      </c>
      <c r="B65">
        <f t="shared" si="6"/>
        <v>157079.63267948964</v>
      </c>
      <c r="C65" s="1">
        <f t="shared" si="3"/>
        <v>0.39993516495313092</v>
      </c>
      <c r="D65" s="1">
        <f t="shared" si="4"/>
        <v>5.0921326734850655E-3</v>
      </c>
      <c r="E65" s="17">
        <f t="shared" si="7"/>
        <v>0.3999675811628392</v>
      </c>
      <c r="F65" s="15">
        <f t="shared" si="8"/>
        <v>-7.9595041680739298</v>
      </c>
      <c r="G65" s="15"/>
      <c r="H65" s="20">
        <f t="shared" si="5"/>
        <v>0.72947310468698146</v>
      </c>
    </row>
    <row r="66" spans="1:8">
      <c r="A66">
        <v>30000</v>
      </c>
      <c r="B66">
        <f t="shared" si="6"/>
        <v>188495.55921538759</v>
      </c>
      <c r="C66" s="1">
        <f t="shared" si="3"/>
        <v>0.39995497343187586</v>
      </c>
      <c r="D66" s="1">
        <f t="shared" si="4"/>
        <v>4.243654069058047E-3</v>
      </c>
      <c r="E66" s="17">
        <f t="shared" si="7"/>
        <v>0.39997748608234235</v>
      </c>
      <c r="F66" s="15">
        <f t="shared" si="8"/>
        <v>-7.9592890707098594</v>
      </c>
      <c r="G66" s="15"/>
      <c r="H66" s="20">
        <f t="shared" si="5"/>
        <v>0.60790429010098346</v>
      </c>
    </row>
    <row r="67" spans="1:8">
      <c r="A67">
        <v>40000</v>
      </c>
      <c r="B67">
        <f t="shared" si="6"/>
        <v>251327.41228718346</v>
      </c>
      <c r="C67" s="1">
        <f t="shared" si="3"/>
        <v>0.39997467130804759</v>
      </c>
      <c r="D67" s="1">
        <f t="shared" si="4"/>
        <v>3.1828973025115931E-3</v>
      </c>
      <c r="E67" s="17">
        <f t="shared" si="7"/>
        <v>0.39998733545353538</v>
      </c>
      <c r="F67" s="15">
        <f t="shared" si="8"/>
        <v>-7.9590751849266645</v>
      </c>
      <c r="G67" s="15"/>
      <c r="H67" s="20">
        <f t="shared" si="5"/>
        <v>0.45593570239782144</v>
      </c>
    </row>
    <row r="68" spans="1:8">
      <c r="A68">
        <v>50000</v>
      </c>
      <c r="B68">
        <f t="shared" si="6"/>
        <v>314159.26535897929</v>
      </c>
      <c r="C68" s="1">
        <f t="shared" si="3"/>
        <v>0.39998378926761358</v>
      </c>
      <c r="D68" s="1">
        <f t="shared" si="4"/>
        <v>2.5463758887427075E-3</v>
      </c>
      <c r="E68" s="17">
        <f t="shared" si="7"/>
        <v>0.39999189455168394</v>
      </c>
      <c r="F68" s="15">
        <f t="shared" si="8"/>
        <v>-7.958976182797902</v>
      </c>
      <c r="G68" s="15"/>
      <c r="H68" s="20">
        <f t="shared" si="5"/>
        <v>0.36475133356075695</v>
      </c>
    </row>
    <row r="69" spans="1:8">
      <c r="A69">
        <v>60000</v>
      </c>
      <c r="B69">
        <f t="shared" si="6"/>
        <v>376991.11843077518</v>
      </c>
      <c r="C69" s="1">
        <f t="shared" si="3"/>
        <v>0.39998874240754884</v>
      </c>
      <c r="D69" s="1">
        <f t="shared" si="4"/>
        <v>2.1220061845090735E-3</v>
      </c>
      <c r="E69" s="17">
        <f t="shared" si="7"/>
        <v>0.39999437116416969</v>
      </c>
      <c r="F69" s="15">
        <f t="shared" si="8"/>
        <v>-7.9589224029177981</v>
      </c>
      <c r="G69" s="15"/>
      <c r="H69" s="20">
        <f t="shared" si="5"/>
        <v>0.30396069931343056</v>
      </c>
    </row>
    <row r="70" spans="1:8">
      <c r="A70">
        <v>70000</v>
      </c>
      <c r="B70">
        <f t="shared" si="6"/>
        <v>439822.97150257102</v>
      </c>
      <c r="C70" s="1">
        <f t="shared" si="3"/>
        <v>0.39999172905399299</v>
      </c>
      <c r="D70" s="1">
        <f t="shared" si="4"/>
        <v>1.8188760249947733E-3</v>
      </c>
      <c r="E70" s="17">
        <f t="shared" si="7"/>
        <v>0.39999586450561864</v>
      </c>
      <c r="F70" s="15">
        <f t="shared" si="8"/>
        <v>-7.9588899750244586</v>
      </c>
      <c r="G70" s="15"/>
      <c r="H70" s="20">
        <f t="shared" si="5"/>
        <v>0.26053839073250301</v>
      </c>
    </row>
    <row r="71" spans="1:8">
      <c r="A71">
        <v>80000</v>
      </c>
      <c r="B71">
        <f t="shared" si="6"/>
        <v>502654.82457436691</v>
      </c>
      <c r="C71" s="1">
        <f t="shared" si="3"/>
        <v>0.39999366752627452</v>
      </c>
      <c r="D71" s="1">
        <f t="shared" si="4"/>
        <v>1.5915242348065683E-3</v>
      </c>
      <c r="E71" s="17">
        <f t="shared" si="7"/>
        <v>0.39999683375060585</v>
      </c>
      <c r="F71" s="15">
        <f t="shared" si="8"/>
        <v>-7.9588689279448799</v>
      </c>
      <c r="G71" s="15"/>
      <c r="H71" s="20">
        <f t="shared" si="5"/>
        <v>0.22797146016189193</v>
      </c>
    </row>
    <row r="72" spans="1:8">
      <c r="A72">
        <v>90000</v>
      </c>
      <c r="B72">
        <f t="shared" si="6"/>
        <v>565486.6776461628</v>
      </c>
      <c r="C72" s="1">
        <f t="shared" si="3"/>
        <v>0.3999949965473456</v>
      </c>
      <c r="D72" s="1">
        <f t="shared" si="4"/>
        <v>1.4146929091674591E-3</v>
      </c>
      <c r="E72" s="17">
        <f t="shared" si="7"/>
        <v>0.39999749826584946</v>
      </c>
      <c r="F72" s="15">
        <f t="shared" si="8"/>
        <v>-7.9588544980774731</v>
      </c>
      <c r="G72" s="15"/>
      <c r="H72" s="20">
        <f t="shared" si="5"/>
        <v>0.20264152235420588</v>
      </c>
    </row>
    <row r="73" spans="1:8">
      <c r="A73">
        <v>100000</v>
      </c>
      <c r="B73">
        <f t="shared" si="6"/>
        <v>628318.53071795858</v>
      </c>
      <c r="C73" s="1">
        <f t="shared" si="3"/>
        <v>0.39999594719371795</v>
      </c>
      <c r="D73" s="1">
        <f t="shared" si="4"/>
        <v>1.2732266442520988E-3</v>
      </c>
      <c r="E73" s="17">
        <f t="shared" si="7"/>
        <v>0.39999797359172612</v>
      </c>
      <c r="F73" s="15">
        <f t="shared" si="8"/>
        <v>-7.9588441764487836</v>
      </c>
      <c r="G73" s="15"/>
      <c r="H73" s="20">
        <f t="shared" si="5"/>
        <v>0.18237751460101731</v>
      </c>
    </row>
    <row r="74" spans="1:8">
      <c r="A74">
        <v>150000</v>
      </c>
      <c r="B74">
        <f t="shared" si="6"/>
        <v>942477.79607693793</v>
      </c>
      <c r="C74" s="1">
        <f t="shared" si="3"/>
        <v>0.39999819874262449</v>
      </c>
      <c r="D74" s="1">
        <f t="shared" si="4"/>
        <v>8.488225407699071E-4</v>
      </c>
      <c r="E74" s="17">
        <f t="shared" si="7"/>
        <v>0.39999909937029837</v>
      </c>
      <c r="F74" s="15">
        <f t="shared" si="8"/>
        <v>-7.9588197303882522</v>
      </c>
      <c r="G74" s="15"/>
      <c r="H74" s="20">
        <f t="shared" si="5"/>
        <v>0.12158523786494727</v>
      </c>
    </row>
    <row r="75" spans="1:8">
      <c r="A75">
        <v>200000</v>
      </c>
      <c r="B75">
        <f t="shared" si="6"/>
        <v>1256637.0614359172</v>
      </c>
      <c r="C75" s="1">
        <f t="shared" si="3"/>
        <v>0.39999898679073015</v>
      </c>
      <c r="D75" s="1">
        <f t="shared" si="4"/>
        <v>6.3661815979494457E-4</v>
      </c>
      <c r="E75" s="17">
        <f t="shared" si="7"/>
        <v>0.39999949339504431</v>
      </c>
      <c r="F75" s="15">
        <f t="shared" si="8"/>
        <v>-7.9588111742345564</v>
      </c>
      <c r="G75" s="15"/>
      <c r="H75" s="20">
        <f t="shared" si="5"/>
        <v>9.1188988283354117E-2</v>
      </c>
    </row>
    <row r="76" spans="1:8">
      <c r="A76">
        <v>250000</v>
      </c>
      <c r="B76">
        <f t="shared" si="6"/>
        <v>1570796.3267948965</v>
      </c>
      <c r="C76" s="1">
        <f t="shared" si="3"/>
        <v>0.39999935154547595</v>
      </c>
      <c r="D76" s="1">
        <f t="shared" si="4"/>
        <v>5.0929499225612208E-4</v>
      </c>
      <c r="E76" s="17">
        <f t="shared" si="7"/>
        <v>0.39999967577260659</v>
      </c>
      <c r="F76" s="15">
        <f t="shared" si="8"/>
        <v>-7.9588072139519976</v>
      </c>
      <c r="G76" s="15"/>
      <c r="H76" s="20">
        <f t="shared" si="5"/>
        <v>7.295121280114969E-2</v>
      </c>
    </row>
    <row r="77" spans="1:8">
      <c r="A77">
        <v>300000</v>
      </c>
      <c r="B77">
        <f t="shared" si="6"/>
        <v>1884955.5921538759</v>
      </c>
      <c r="C77" s="1">
        <f t="shared" si="3"/>
        <v>0.39999954968413531</v>
      </c>
      <c r="D77" s="1">
        <f t="shared" si="4"/>
        <v>4.2441270377841542E-4</v>
      </c>
      <c r="E77" s="17">
        <f t="shared" si="7"/>
        <v>0.39999977484200433</v>
      </c>
      <c r="F77" s="15">
        <f t="shared" si="8"/>
        <v>-7.9588050626858822</v>
      </c>
      <c r="G77" s="15"/>
      <c r="H77" s="20">
        <f t="shared" si="5"/>
        <v>6.0792687372124184E-2</v>
      </c>
    </row>
    <row r="78" spans="1:8">
      <c r="A78">
        <v>400000</v>
      </c>
      <c r="B78">
        <f t="shared" si="6"/>
        <v>2513274.1228718343</v>
      </c>
      <c r="C78" s="1">
        <f t="shared" si="3"/>
        <v>0.3999997466972014</v>
      </c>
      <c r="D78" s="1">
        <f t="shared" si="4"/>
        <v>3.1830968461182818E-4</v>
      </c>
      <c r="E78" s="17">
        <f t="shared" si="7"/>
        <v>0.39999987334858067</v>
      </c>
      <c r="F78" s="15">
        <f t="shared" si="8"/>
        <v>-7.9588029236418141</v>
      </c>
      <c r="G78" s="15"/>
      <c r="H78" s="20">
        <f t="shared" si="5"/>
        <v>4.5594523014697297E-2</v>
      </c>
    </row>
    <row r="79" spans="1:8">
      <c r="A79">
        <v>500000</v>
      </c>
      <c r="B79">
        <f t="shared" si="6"/>
        <v>3141592.653589793</v>
      </c>
      <c r="C79" s="1">
        <f t="shared" si="3"/>
        <v>0.39999983788617194</v>
      </c>
      <c r="D79" s="1">
        <f t="shared" si="4"/>
        <v>2.5464780574216422E-4</v>
      </c>
      <c r="E79" s="17">
        <f t="shared" si="7"/>
        <v>0.39999991894307779</v>
      </c>
      <c r="F79" s="15">
        <f t="shared" si="8"/>
        <v>-7.9588019335696325</v>
      </c>
      <c r="G79" s="15"/>
      <c r="H79" s="20">
        <f t="shared" si="5"/>
        <v>3.6475621183571318E-2</v>
      </c>
    </row>
    <row r="80" spans="1:8">
      <c r="A80">
        <v>600000</v>
      </c>
      <c r="B80">
        <f t="shared" si="6"/>
        <v>3769911.1843077517</v>
      </c>
      <c r="C80" s="1">
        <f t="shared" si="3"/>
        <v>0.39999988742093884</v>
      </c>
      <c r="D80" s="1">
        <f t="shared" si="4"/>
        <v>2.1220653106414686E-4</v>
      </c>
      <c r="E80" s="17">
        <f t="shared" si="7"/>
        <v>0.39999994371046549</v>
      </c>
      <c r="F80" s="15">
        <f t="shared" si="8"/>
        <v>-7.9588013957525492</v>
      </c>
      <c r="G80" s="15"/>
      <c r="H80" s="20">
        <f t="shared" si="5"/>
        <v>3.0396352241040082E-2</v>
      </c>
    </row>
    <row r="81" spans="1:8">
      <c r="A81">
        <v>700000</v>
      </c>
      <c r="B81">
        <f t="shared" si="6"/>
        <v>4398229.7150257099</v>
      </c>
      <c r="C81" s="1">
        <f t="shared" si="3"/>
        <v>0.39999991728884682</v>
      </c>
      <c r="D81" s="1">
        <f t="shared" si="4"/>
        <v>1.8189132592248361E-4</v>
      </c>
      <c r="E81" s="17">
        <f t="shared" si="7"/>
        <v>0.39999995864442128</v>
      </c>
      <c r="F81" s="15">
        <f t="shared" si="8"/>
        <v>-7.9588010714657802</v>
      </c>
      <c r="G81" s="15"/>
      <c r="H81" s="20">
        <f t="shared" si="5"/>
        <v>2.6054016855088437E-2</v>
      </c>
    </row>
    <row r="82" spans="1:8">
      <c r="A82">
        <v>800000</v>
      </c>
      <c r="B82">
        <f>2*PI()*A82</f>
        <v>5026548.2457436686</v>
      </c>
      <c r="C82" s="1">
        <f t="shared" si="3"/>
        <v>0.39999993667427036</v>
      </c>
      <c r="D82" s="1">
        <f t="shared" si="4"/>
        <v>1.5915491789538809E-4</v>
      </c>
      <c r="E82" s="17">
        <f>((C82^2)+(D82^2))^(0.5)</f>
        <v>0.39999996833713397</v>
      </c>
      <c r="F82" s="15">
        <f>20*LOG(E82)</f>
        <v>-7.9588008609911798</v>
      </c>
      <c r="G82" s="15"/>
      <c r="H82" s="20">
        <f t="shared" si="5"/>
        <v>2.2797265116481322E-2</v>
      </c>
    </row>
    <row r="83" spans="1:8">
      <c r="A83">
        <v>900000</v>
      </c>
      <c r="B83">
        <f>2*PI()*A83</f>
        <v>5654866.7764616273</v>
      </c>
      <c r="C83" s="1">
        <f>$D$16*$H$16*(B83^2)/(($H$16*B83)^2+1)</f>
        <v>0.39999994996485383</v>
      </c>
      <c r="D83" s="1">
        <f>($D$16*B83)/(($H$16*B83)^2+1)</f>
        <v>1.4147104282981622E-4</v>
      </c>
      <c r="E83" s="17">
        <f>((C83^2)+(D83^2))^(0.5)</f>
        <v>0.39999997498242612</v>
      </c>
      <c r="F83" s="15">
        <f>20*LOG(E83)</f>
        <v>-7.9588007166904839</v>
      </c>
      <c r="G83" s="15"/>
      <c r="H83" s="20">
        <f>180/PI()*ATAN(1/($H$16*B83))</f>
        <v>2.026423588353081E-2</v>
      </c>
    </row>
    <row r="84" spans="1:8">
      <c r="A84">
        <v>1000000</v>
      </c>
      <c r="B84">
        <f>2*PI()*A84</f>
        <v>6283185.307179586</v>
      </c>
      <c r="C84" s="1">
        <f>$D$16*$H$16*(B84^2)/(($H$16*B84)^2+1)</f>
        <v>0.39999995947153066</v>
      </c>
      <c r="D84" s="1">
        <f>($D$16*B84)/(($H$16*B84)^2+1)</f>
        <v>1.2732394157290383E-4</v>
      </c>
      <c r="E84" s="17">
        <f>((C84^2)+(D84^2))^(0.5)</f>
        <v>0.39999997973576484</v>
      </c>
      <c r="F84" s="15">
        <f>20*LOG(E84)</f>
        <v>-7.9588006134730378</v>
      </c>
      <c r="G84" s="15"/>
      <c r="H84" s="20">
        <f>180/PI()*ATAN(1/($H$16*B84))</f>
        <v>1.8237812439661903E-2</v>
      </c>
    </row>
  </sheetData>
  <mergeCells count="18">
    <mergeCell ref="K8:N8"/>
    <mergeCell ref="H10:M10"/>
    <mergeCell ref="A5:D5"/>
    <mergeCell ref="A3:C3"/>
    <mergeCell ref="D3:G3"/>
    <mergeCell ref="F5:H5"/>
    <mergeCell ref="A7:D7"/>
    <mergeCell ref="I7:J7"/>
    <mergeCell ref="V12:Z12"/>
    <mergeCell ref="B12:D12"/>
    <mergeCell ref="H17:J17"/>
    <mergeCell ref="A1:J1"/>
    <mergeCell ref="A2:J2"/>
    <mergeCell ref="K7:N7"/>
    <mergeCell ref="I8:J8"/>
    <mergeCell ref="F7:H7"/>
    <mergeCell ref="H12:J12"/>
    <mergeCell ref="B10:D10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B13" sqref="B13"/>
    </sheetView>
  </sheetViews>
  <sheetFormatPr defaultRowHeight="12.75"/>
  <sheetData>
    <row r="1" spans="1:5" ht="18">
      <c r="A1" s="43" t="s">
        <v>48</v>
      </c>
      <c r="B1" s="44" t="s">
        <v>49</v>
      </c>
      <c r="C1" s="44"/>
      <c r="D1" s="44"/>
      <c r="E1" s="43"/>
    </row>
  </sheetData>
  <sheetProtection password="CC82" sheet="1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Wykresy</vt:lpstr>
      </vt:variant>
      <vt:variant>
        <vt:i4>10</vt:i4>
      </vt:variant>
    </vt:vector>
  </HeadingPairs>
  <TitlesOfParts>
    <vt:vector size="15" baseType="lpstr">
      <vt:lpstr>Całkujący</vt:lpstr>
      <vt:lpstr>Różniczk.idealny</vt:lpstr>
      <vt:lpstr>Arkusz2</vt:lpstr>
      <vt:lpstr>R.rz.</vt:lpstr>
      <vt:lpstr>Autor</vt:lpstr>
      <vt:lpstr>amp.-faz. (Całk.)</vt:lpstr>
      <vt:lpstr>faza (Całk.)</vt:lpstr>
      <vt:lpstr>Amplituda (Całk.)</vt:lpstr>
      <vt:lpstr>G(jw)Całk.</vt:lpstr>
      <vt:lpstr>Amplituda(Różn.)</vt:lpstr>
      <vt:lpstr>faza(Różn.)</vt:lpstr>
      <vt:lpstr>Amplituda (R.rz.)</vt:lpstr>
      <vt:lpstr>faza (R.rz.)</vt:lpstr>
      <vt:lpstr>amp.-faz. (R.rz.)</vt:lpstr>
      <vt:lpstr>G(jw) R.rz.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Krzysiek</dc:creator>
  <cp:lastModifiedBy>KS</cp:lastModifiedBy>
  <dcterms:created xsi:type="dcterms:W3CDTF">2002-06-18T06:44:06Z</dcterms:created>
  <dcterms:modified xsi:type="dcterms:W3CDTF">2014-01-21T09:06:47Z</dcterms:modified>
</cp:coreProperties>
</file>