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70" windowWidth="15480" windowHeight="7875" activeTab="1"/>
  </bookViews>
  <sheets>
    <sheet name="Wykres1" sheetId="7" r:id="rId1"/>
    <sheet name="model" sheetId="1" r:id="rId2"/>
    <sheet name="Arkusz2" sheetId="6" r:id="rId3"/>
  </sheets>
  <calcPr calcId="125725"/>
</workbook>
</file>

<file path=xl/calcChain.xml><?xml version="1.0" encoding="utf-8"?>
<calcChain xmlns="http://schemas.openxmlformats.org/spreadsheetml/2006/main">
  <c r="C3" i="6"/>
  <c r="D3" s="1"/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G4"/>
  <c r="H4" s="1"/>
  <c r="O5"/>
  <c r="G3"/>
  <c r="H3" s="1"/>
  <c r="P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"/>
  <c r="G7" l="1"/>
  <c r="H7" s="1"/>
  <c r="G32"/>
  <c r="H32" s="1"/>
  <c r="G30"/>
  <c r="H30" s="1"/>
  <c r="G28"/>
  <c r="H28" s="1"/>
  <c r="G26"/>
  <c r="H26" s="1"/>
  <c r="G24"/>
  <c r="H24" s="1"/>
  <c r="G22"/>
  <c r="H22" s="1"/>
  <c r="G20"/>
  <c r="H20" s="1"/>
  <c r="G18"/>
  <c r="H18" s="1"/>
  <c r="G16"/>
  <c r="H16" s="1"/>
  <c r="G14"/>
  <c r="H14" s="1"/>
  <c r="G12"/>
  <c r="H12" s="1"/>
  <c r="G10"/>
  <c r="H10" s="1"/>
  <c r="G8"/>
  <c r="H8" s="1"/>
  <c r="G6"/>
  <c r="H6" s="1"/>
  <c r="G31"/>
  <c r="H31" s="1"/>
  <c r="G29"/>
  <c r="H29" s="1"/>
  <c r="G27"/>
  <c r="H27" s="1"/>
  <c r="G25"/>
  <c r="H25" s="1"/>
  <c r="G23"/>
  <c r="H23" s="1"/>
  <c r="G21"/>
  <c r="H21" s="1"/>
  <c r="G19"/>
  <c r="H19" s="1"/>
  <c r="G17"/>
  <c r="H17" s="1"/>
  <c r="G15"/>
  <c r="H15" s="1"/>
  <c r="G13"/>
  <c r="H13" s="1"/>
  <c r="G11"/>
  <c r="H11" s="1"/>
  <c r="G9"/>
  <c r="H9" s="1"/>
  <c r="G5"/>
  <c r="H5" s="1"/>
  <c r="K6" l="1"/>
  <c r="K5"/>
</calcChain>
</file>

<file path=xl/sharedStrings.xml><?xml version="1.0" encoding="utf-8"?>
<sst xmlns="http://schemas.openxmlformats.org/spreadsheetml/2006/main" count="22" uniqueCount="19">
  <si>
    <t>czas, min</t>
  </si>
  <si>
    <t>T=</t>
  </si>
  <si>
    <t>k=</t>
  </si>
  <si>
    <t>kW</t>
  </si>
  <si>
    <t>2-stawna</t>
  </si>
  <si>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 xml:space="preserve">T, </t>
    </r>
    <r>
      <rPr>
        <b/>
        <vertAlign val="superscript"/>
        <sz val="10"/>
        <color rgb="FF000000"/>
        <rFont val="Arial CE"/>
        <charset val="238"/>
      </rPr>
      <t>o</t>
    </r>
    <r>
      <rPr>
        <b/>
        <sz val="10"/>
        <color rgb="FF000000"/>
        <rFont val="Arial CE"/>
        <charset val="238"/>
      </rPr>
      <t>C</t>
    </r>
  </si>
  <si>
    <t>MODEL</t>
  </si>
  <si>
    <t>ODCZYT</t>
  </si>
  <si>
    <t>P=</t>
  </si>
  <si>
    <t>Błąd, %</t>
  </si>
  <si>
    <t>Błąd dopuszczalny</t>
  </si>
  <si>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C/kW</t>
    </r>
  </si>
  <si>
    <r>
      <t>I</t>
    </r>
    <r>
      <rPr>
        <b/>
        <sz val="10"/>
        <color rgb="FF000000"/>
        <rFont val="Arial CE"/>
        <charset val="238"/>
      </rPr>
      <t>e</t>
    </r>
    <r>
      <rPr>
        <sz val="10"/>
        <color rgb="FF000000"/>
        <rFont val="Arial CE"/>
        <charset val="238"/>
      </rPr>
      <t xml:space="preserve">I, </t>
    </r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</si>
  <si>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t xml:space="preserve">e, </t>
    </r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</si>
  <si>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</si>
  <si>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t>Błąd,</t>
    </r>
    <r>
      <rPr>
        <b/>
        <vertAlign val="superscript"/>
        <sz val="10"/>
        <color rgb="FF000000"/>
        <rFont val="Arial CE"/>
        <charset val="238"/>
      </rPr>
      <t>o</t>
    </r>
    <r>
      <rPr>
        <b/>
        <sz val="10"/>
        <color rgb="FF000000"/>
        <rFont val="Arial CE"/>
        <charset val="238"/>
      </rPr>
      <t>C</t>
    </r>
  </si>
  <si>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>maks</t>
    </r>
    <r>
      <rPr>
        <b/>
        <sz val="10"/>
        <color rgb="FF000000"/>
        <rFont val="Arial CE"/>
        <charset val="238"/>
      </rPr>
      <t>=</t>
    </r>
  </si>
  <si>
    <r>
      <t xml:space="preserve">5 % z </t>
    </r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>maks</t>
    </r>
  </si>
  <si>
    <r>
      <t>t</t>
    </r>
    <r>
      <rPr>
        <b/>
        <vertAlign val="subscript"/>
        <sz val="10"/>
        <color rgb="FF000000"/>
        <rFont val="Arial CE"/>
        <charset val="238"/>
      </rPr>
      <t>0</t>
    </r>
    <r>
      <rPr>
        <b/>
        <sz val="10"/>
        <color rgb="FF000000"/>
        <rFont val="Arial CE"/>
        <charset val="238"/>
      </rPr>
      <t>=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</si>
</sst>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&quot; &quot;[$zł-415];[Red]&quot;-&quot;#,##0.00&quot; &quot;[$zł-415]"/>
  </numFmts>
  <fonts count="8">
    <font>
      <sz val="10"/>
      <color rgb="FF000000"/>
      <name val="Arial CE"/>
      <charset val="238"/>
    </font>
    <font>
      <b/>
      <i/>
      <sz val="16"/>
      <color rgb="FF000000"/>
      <name val="Arial CE"/>
      <charset val="238"/>
    </font>
    <font>
      <b/>
      <i/>
      <u/>
      <sz val="10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10"/>
      <color rgb="FF000000"/>
      <name val="Symbol"/>
      <family val="1"/>
      <charset val="2"/>
    </font>
    <font>
      <b/>
      <vertAlign val="superscript"/>
      <sz val="10"/>
      <color rgb="FF000000"/>
      <name val="Arial CE"/>
      <charset val="238"/>
    </font>
    <font>
      <vertAlign val="superscript"/>
      <sz val="10"/>
      <color rgb="FF000000"/>
      <name val="Arial CE"/>
      <charset val="238"/>
    </font>
    <font>
      <b/>
      <vertAlign val="subscript"/>
      <sz val="10"/>
      <color rgb="FF00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24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0" xfId="0" applyFont="1"/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tx>
            <c:v>Odczyty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xVal>
            <c:numRef>
              <c:f>model!$A$3:$A$32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30</c:v>
                </c:pt>
                <c:pt idx="6">
                  <c:v>38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  <c:pt idx="10">
                  <c:v>68</c:v>
                </c:pt>
                <c:pt idx="11">
                  <c:v>73</c:v>
                </c:pt>
                <c:pt idx="12">
                  <c:v>78</c:v>
                </c:pt>
                <c:pt idx="13">
                  <c:v>84</c:v>
                </c:pt>
                <c:pt idx="14">
                  <c:v>87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103</c:v>
                </c:pt>
                <c:pt idx="19">
                  <c:v>106</c:v>
                </c:pt>
                <c:pt idx="20">
                  <c:v>108</c:v>
                </c:pt>
                <c:pt idx="21">
                  <c:v>109</c:v>
                </c:pt>
                <c:pt idx="22">
                  <c:v>110</c:v>
                </c:pt>
                <c:pt idx="23">
                  <c:v>111</c:v>
                </c:pt>
                <c:pt idx="24">
                  <c:v>112</c:v>
                </c:pt>
                <c:pt idx="25">
                  <c:v>112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114</c:v>
                </c:pt>
              </c:numCache>
            </c:numRef>
          </c:yVal>
        </c:ser>
        <c:ser>
          <c:idx val="1"/>
          <c:order val="1"/>
          <c:tx>
            <c:v>Model</c:v>
          </c:tx>
          <c:spPr>
            <a:ln w="28575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model!$E$3:$E$32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2.5493467917863404</c:v>
                </c:pt>
                <c:pt idx="3">
                  <c:v>14.479894991018092</c:v>
                </c:pt>
                <c:pt idx="4">
                  <c:v>25.155818590839559</c:v>
                </c:pt>
                <c:pt idx="5">
                  <c:v>34.709054771266196</c:v>
                </c:pt>
                <c:pt idx="6">
                  <c:v>43.257666108325495</c:v>
                </c:pt>
                <c:pt idx="7">
                  <c:v>50.907299636891203</c:v>
                </c:pt>
                <c:pt idx="8">
                  <c:v>57.752492477473247</c:v>
                </c:pt>
                <c:pt idx="9">
                  <c:v>63.8778401624023</c:v>
                </c:pt>
                <c:pt idx="10">
                  <c:v>69.359042100034685</c:v>
                </c:pt>
                <c:pt idx="11">
                  <c:v>74.263837097227238</c:v>
                </c:pt>
                <c:pt idx="12">
                  <c:v>78.652840501629598</c:v>
                </c:pt>
                <c:pt idx="13">
                  <c:v>82.580293309520911</c:v>
                </c:pt>
                <c:pt idx="14">
                  <c:v>86.094732496955089</c:v>
                </c:pt>
                <c:pt idx="15">
                  <c:v>89.239590858424307</c:v>
                </c:pt>
                <c:pt idx="16">
                  <c:v>92.05373376607939</c:v>
                </c:pt>
                <c:pt idx="17">
                  <c:v>96.825328966295956</c:v>
                </c:pt>
                <c:pt idx="18">
                  <c:v>100.64612371468769</c:v>
                </c:pt>
                <c:pt idx="19">
                  <c:v>103.70557697859304</c:v>
                </c:pt>
                <c:pt idx="20">
                  <c:v>106.15539563947797</c:v>
                </c:pt>
                <c:pt idx="21">
                  <c:v>108.11705707161211</c:v>
                </c:pt>
                <c:pt idx="22">
                  <c:v>109.68783275218127</c:v>
                </c:pt>
                <c:pt idx="23">
                  <c:v>110.94561159120508</c:v>
                </c:pt>
                <c:pt idx="24">
                  <c:v>111.95276215220875</c:v>
                </c:pt>
                <c:pt idx="25">
                  <c:v>112.75922527677302</c:v>
                </c:pt>
                <c:pt idx="26">
                  <c:v>113.40499046468479</c:v>
                </c:pt>
                <c:pt idx="27">
                  <c:v>113.92207880414735</c:v>
                </c:pt>
                <c:pt idx="28">
                  <c:v>114.33613077816716</c:v>
                </c:pt>
                <c:pt idx="29">
                  <c:v>115.3159629131079</c:v>
                </c:pt>
              </c:numCache>
            </c:numRef>
          </c:yVal>
        </c:ser>
        <c:ser>
          <c:idx val="2"/>
          <c:order val="2"/>
          <c:tx>
            <c:v>Dtmaks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model!$F$3:$F$32</c:f>
              <c:numCache>
                <c:formatCode>General</c:formatCode>
                <c:ptCount val="30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  <c:pt idx="23">
                  <c:v>116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116</c:v>
                </c:pt>
              </c:numCache>
            </c:numRef>
          </c:yVal>
        </c:ser>
        <c:ser>
          <c:idx val="3"/>
          <c:order val="3"/>
          <c:tx>
            <c:v>błąd bezwzgl.</c:v>
          </c:tx>
          <c:spPr>
            <a:ln w="2540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model!$G$3:$G$32</c:f>
              <c:numCache>
                <c:formatCode>0.00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5.4506532082136596</c:v>
                </c:pt>
                <c:pt idx="3">
                  <c:v>-0.4798949910180923</c:v>
                </c:pt>
                <c:pt idx="4">
                  <c:v>-3.1558185908395586</c:v>
                </c:pt>
                <c:pt idx="5">
                  <c:v>-4.7090547712661959</c:v>
                </c:pt>
                <c:pt idx="6">
                  <c:v>-5.2576661083254947</c:v>
                </c:pt>
                <c:pt idx="7">
                  <c:v>-2.907299636891203</c:v>
                </c:pt>
                <c:pt idx="8">
                  <c:v>-3.7524924774732469</c:v>
                </c:pt>
                <c:pt idx="9">
                  <c:v>-3.8778401624023005</c:v>
                </c:pt>
                <c:pt idx="10">
                  <c:v>-1.3590421000346851</c:v>
                </c:pt>
                <c:pt idx="11">
                  <c:v>-1.2638370972272384</c:v>
                </c:pt>
                <c:pt idx="12">
                  <c:v>-0.65284050162959772</c:v>
                </c:pt>
                <c:pt idx="13">
                  <c:v>1.4197066904790887</c:v>
                </c:pt>
                <c:pt idx="14">
                  <c:v>0.90526750304491088</c:v>
                </c:pt>
                <c:pt idx="15">
                  <c:v>0.76040914157569262</c:v>
                </c:pt>
                <c:pt idx="16">
                  <c:v>1.9462662339206105</c:v>
                </c:pt>
                <c:pt idx="17">
                  <c:v>1.174671033704044</c:v>
                </c:pt>
                <c:pt idx="18">
                  <c:v>2.3538762853123103</c:v>
                </c:pt>
                <c:pt idx="19">
                  <c:v>2.2944230214069563</c:v>
                </c:pt>
                <c:pt idx="20">
                  <c:v>1.8446043605220268</c:v>
                </c:pt>
                <c:pt idx="21">
                  <c:v>0.8829429283878909</c:v>
                </c:pt>
                <c:pt idx="22">
                  <c:v>0.31216724781873495</c:v>
                </c:pt>
                <c:pt idx="23">
                  <c:v>5.4388408794920906E-2</c:v>
                </c:pt>
                <c:pt idx="24">
                  <c:v>4.7237847791251397E-2</c:v>
                </c:pt>
                <c:pt idx="25">
                  <c:v>-0.75922527677302298</c:v>
                </c:pt>
                <c:pt idx="26">
                  <c:v>-0.40499046468478639</c:v>
                </c:pt>
                <c:pt idx="27">
                  <c:v>-0.92207880414734689</c:v>
                </c:pt>
                <c:pt idx="28">
                  <c:v>-1.3361307781671599</c:v>
                </c:pt>
                <c:pt idx="29">
                  <c:v>-1.3159629131078958</c:v>
                </c:pt>
              </c:numCache>
            </c:numRef>
          </c:yVal>
        </c:ser>
        <c:axId val="59152640"/>
        <c:axId val="59163392"/>
      </c:scatterChart>
      <c:valAx>
        <c:axId val="59152640"/>
        <c:scaling>
          <c:orientation val="minMax"/>
          <c:max val="14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1">
                    <a:latin typeface="Arial" pitchFamily="34" charset="0"/>
                    <a:cs typeface="Arial" pitchFamily="34" charset="0"/>
                  </a:rPr>
                  <a:t>Czas - t, min.</a:t>
                </a:r>
              </a:p>
            </c:rich>
          </c:tx>
        </c:title>
        <c:numFmt formatCode="General" sourceLinked="1"/>
        <c:tickLblPos val="nextTo"/>
        <c:spPr>
          <a:solidFill>
            <a:schemeClr val="bg1"/>
          </a:solidFill>
          <a:ln w="22225">
            <a:solidFill>
              <a:srgbClr val="002060"/>
            </a:solidFill>
          </a:ln>
        </c:spPr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59163392"/>
        <c:crossesAt val="0"/>
        <c:crossBetween val="midCat"/>
        <c:majorUnit val="20"/>
        <c:minorUnit val="10"/>
      </c:valAx>
      <c:valAx>
        <c:axId val="59163392"/>
        <c:scaling>
          <c:orientation val="minMax"/>
          <c:max val="140"/>
          <c:min val="-1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 baseline="300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Przyrost temperatury- </a:t>
                </a:r>
                <a:r>
                  <a:rPr lang="en-US" sz="1400" baseline="300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en-US" sz="1400" baseline="30000">
                    <a:latin typeface="Arial" pitchFamily="34" charset="0"/>
                    <a:cs typeface="Arial" pitchFamily="34" charset="0"/>
                  </a:rPr>
                  <a:t>t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, oC</a:t>
                </a:r>
                <a:endParaRPr lang="en-US" sz="1400" baseline="30000">
                  <a:latin typeface="Arial" pitchFamily="34" charset="0"/>
                  <a:cs typeface="Arial" pitchFamily="34" charset="0"/>
                </a:endParaRP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59152640"/>
        <c:crossesAt val="0"/>
        <c:crossBetween val="midCat"/>
        <c:majorUnit val="20"/>
        <c:minorUnit val="5"/>
      </c:valAx>
      <c:spPr>
        <a:ln w="25400">
          <a:solidFill>
            <a:schemeClr val="tx1"/>
          </a:solidFill>
        </a:ln>
      </c:spPr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tx>
            <c:v>Odczyty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xVal>
            <c:numRef>
              <c:f>model!$A$3:$A$32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model!$B$3:$B$32</c:f>
              <c:numCache>
                <c:formatCode>General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22</c:v>
                </c:pt>
                <c:pt idx="5">
                  <c:v>30</c:v>
                </c:pt>
                <c:pt idx="6">
                  <c:v>38</c:v>
                </c:pt>
                <c:pt idx="7">
                  <c:v>48</c:v>
                </c:pt>
                <c:pt idx="8">
                  <c:v>54</c:v>
                </c:pt>
                <c:pt idx="9">
                  <c:v>60</c:v>
                </c:pt>
                <c:pt idx="10">
                  <c:v>68</c:v>
                </c:pt>
                <c:pt idx="11">
                  <c:v>73</c:v>
                </c:pt>
                <c:pt idx="12">
                  <c:v>78</c:v>
                </c:pt>
                <c:pt idx="13">
                  <c:v>84</c:v>
                </c:pt>
                <c:pt idx="14">
                  <c:v>87</c:v>
                </c:pt>
                <c:pt idx="15">
                  <c:v>90</c:v>
                </c:pt>
                <c:pt idx="16">
                  <c:v>94</c:v>
                </c:pt>
                <c:pt idx="17">
                  <c:v>98</c:v>
                </c:pt>
                <c:pt idx="18">
                  <c:v>103</c:v>
                </c:pt>
                <c:pt idx="19">
                  <c:v>106</c:v>
                </c:pt>
                <c:pt idx="20">
                  <c:v>108</c:v>
                </c:pt>
                <c:pt idx="21">
                  <c:v>109</c:v>
                </c:pt>
                <c:pt idx="22">
                  <c:v>110</c:v>
                </c:pt>
                <c:pt idx="23">
                  <c:v>111</c:v>
                </c:pt>
                <c:pt idx="24">
                  <c:v>112</c:v>
                </c:pt>
                <c:pt idx="25">
                  <c:v>112</c:v>
                </c:pt>
                <c:pt idx="26">
                  <c:v>113</c:v>
                </c:pt>
                <c:pt idx="27">
                  <c:v>113</c:v>
                </c:pt>
                <c:pt idx="28">
                  <c:v>113</c:v>
                </c:pt>
                <c:pt idx="29">
                  <c:v>114</c:v>
                </c:pt>
              </c:numCache>
            </c:numRef>
          </c:yVal>
        </c:ser>
        <c:ser>
          <c:idx val="1"/>
          <c:order val="1"/>
          <c:tx>
            <c:v>Model</c:v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model!$E$3:$E$32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2.5493467917863404</c:v>
                </c:pt>
                <c:pt idx="3">
                  <c:v>14.479894991018092</c:v>
                </c:pt>
                <c:pt idx="4">
                  <c:v>25.155818590839559</c:v>
                </c:pt>
                <c:pt idx="5">
                  <c:v>34.709054771266196</c:v>
                </c:pt>
                <c:pt idx="6">
                  <c:v>43.257666108325495</c:v>
                </c:pt>
                <c:pt idx="7">
                  <c:v>50.907299636891203</c:v>
                </c:pt>
                <c:pt idx="8">
                  <c:v>57.752492477473247</c:v>
                </c:pt>
                <c:pt idx="9">
                  <c:v>63.8778401624023</c:v>
                </c:pt>
                <c:pt idx="10">
                  <c:v>69.359042100034685</c:v>
                </c:pt>
                <c:pt idx="11">
                  <c:v>74.263837097227238</c:v>
                </c:pt>
                <c:pt idx="12">
                  <c:v>78.652840501629598</c:v>
                </c:pt>
                <c:pt idx="13">
                  <c:v>82.580293309520911</c:v>
                </c:pt>
                <c:pt idx="14">
                  <c:v>86.094732496955089</c:v>
                </c:pt>
                <c:pt idx="15">
                  <c:v>89.239590858424307</c:v>
                </c:pt>
                <c:pt idx="16">
                  <c:v>92.05373376607939</c:v>
                </c:pt>
                <c:pt idx="17">
                  <c:v>96.825328966295956</c:v>
                </c:pt>
                <c:pt idx="18">
                  <c:v>100.64612371468769</c:v>
                </c:pt>
                <c:pt idx="19">
                  <c:v>103.70557697859304</c:v>
                </c:pt>
                <c:pt idx="20">
                  <c:v>106.15539563947797</c:v>
                </c:pt>
                <c:pt idx="21">
                  <c:v>108.11705707161211</c:v>
                </c:pt>
                <c:pt idx="22">
                  <c:v>109.68783275218127</c:v>
                </c:pt>
                <c:pt idx="23">
                  <c:v>110.94561159120508</c:v>
                </c:pt>
                <c:pt idx="24">
                  <c:v>111.95276215220875</c:v>
                </c:pt>
                <c:pt idx="25">
                  <c:v>112.75922527677302</c:v>
                </c:pt>
                <c:pt idx="26">
                  <c:v>113.40499046468479</c:v>
                </c:pt>
                <c:pt idx="27">
                  <c:v>113.92207880414735</c:v>
                </c:pt>
                <c:pt idx="28">
                  <c:v>114.33613077816716</c:v>
                </c:pt>
                <c:pt idx="29">
                  <c:v>115.3159629131079</c:v>
                </c:pt>
              </c:numCache>
            </c:numRef>
          </c:yVal>
        </c:ser>
        <c:ser>
          <c:idx val="2"/>
          <c:order val="2"/>
          <c:tx>
            <c:v>Dtmaks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model!$F$3:$F$32</c:f>
              <c:numCache>
                <c:formatCode>General</c:formatCode>
                <c:ptCount val="30"/>
                <c:pt idx="0">
                  <c:v>116</c:v>
                </c:pt>
                <c:pt idx="1">
                  <c:v>116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116</c:v>
                </c:pt>
                <c:pt idx="14">
                  <c:v>116</c:v>
                </c:pt>
                <c:pt idx="15">
                  <c:v>116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116</c:v>
                </c:pt>
                <c:pt idx="20">
                  <c:v>116</c:v>
                </c:pt>
                <c:pt idx="21">
                  <c:v>116</c:v>
                </c:pt>
                <c:pt idx="22">
                  <c:v>116</c:v>
                </c:pt>
                <c:pt idx="23">
                  <c:v>116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116</c:v>
                </c:pt>
              </c:numCache>
            </c:numRef>
          </c:yVal>
        </c:ser>
        <c:ser>
          <c:idx val="3"/>
          <c:order val="3"/>
          <c:tx>
            <c:v>błąd bezwzgl.</c:v>
          </c:tx>
          <c:spPr>
            <a:ln w="3175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model!$D$3:$D$32</c:f>
              <c:numCache>
                <c:formatCode>General</c:formatCode>
                <c:ptCount val="3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55</c:v>
                </c:pt>
                <c:pt idx="20">
                  <c:v>60</c:v>
                </c:pt>
                <c:pt idx="21">
                  <c:v>65</c:v>
                </c:pt>
                <c:pt idx="22">
                  <c:v>70</c:v>
                </c:pt>
                <c:pt idx="23">
                  <c:v>75</c:v>
                </c:pt>
                <c:pt idx="24">
                  <c:v>80</c:v>
                </c:pt>
                <c:pt idx="25">
                  <c:v>85</c:v>
                </c:pt>
                <c:pt idx="26">
                  <c:v>90</c:v>
                </c:pt>
                <c:pt idx="27">
                  <c:v>95</c:v>
                </c:pt>
                <c:pt idx="28">
                  <c:v>100</c:v>
                </c:pt>
                <c:pt idx="29">
                  <c:v>120</c:v>
                </c:pt>
              </c:numCache>
            </c:numRef>
          </c:xVal>
          <c:yVal>
            <c:numRef>
              <c:f>model!$G$3:$G$32</c:f>
              <c:numCache>
                <c:formatCode>0.00</c:formatCode>
                <c:ptCount val="30"/>
                <c:pt idx="0">
                  <c:v>0</c:v>
                </c:pt>
                <c:pt idx="1">
                  <c:v>2</c:v>
                </c:pt>
                <c:pt idx="2">
                  <c:v>5.4506532082136596</c:v>
                </c:pt>
                <c:pt idx="3">
                  <c:v>-0.4798949910180923</c:v>
                </c:pt>
                <c:pt idx="4">
                  <c:v>-3.1558185908395586</c:v>
                </c:pt>
                <c:pt idx="5">
                  <c:v>-4.7090547712661959</c:v>
                </c:pt>
                <c:pt idx="6">
                  <c:v>-5.2576661083254947</c:v>
                </c:pt>
                <c:pt idx="7">
                  <c:v>-2.907299636891203</c:v>
                </c:pt>
                <c:pt idx="8">
                  <c:v>-3.7524924774732469</c:v>
                </c:pt>
                <c:pt idx="9">
                  <c:v>-3.8778401624023005</c:v>
                </c:pt>
                <c:pt idx="10">
                  <c:v>-1.3590421000346851</c:v>
                </c:pt>
                <c:pt idx="11">
                  <c:v>-1.2638370972272384</c:v>
                </c:pt>
                <c:pt idx="12">
                  <c:v>-0.65284050162959772</c:v>
                </c:pt>
                <c:pt idx="13">
                  <c:v>1.4197066904790887</c:v>
                </c:pt>
                <c:pt idx="14">
                  <c:v>0.90526750304491088</c:v>
                </c:pt>
                <c:pt idx="15">
                  <c:v>0.76040914157569262</c:v>
                </c:pt>
                <c:pt idx="16">
                  <c:v>1.9462662339206105</c:v>
                </c:pt>
                <c:pt idx="17">
                  <c:v>1.174671033704044</c:v>
                </c:pt>
                <c:pt idx="18">
                  <c:v>2.3538762853123103</c:v>
                </c:pt>
                <c:pt idx="19">
                  <c:v>2.2944230214069563</c:v>
                </c:pt>
                <c:pt idx="20">
                  <c:v>1.8446043605220268</c:v>
                </c:pt>
                <c:pt idx="21">
                  <c:v>0.8829429283878909</c:v>
                </c:pt>
                <c:pt idx="22">
                  <c:v>0.31216724781873495</c:v>
                </c:pt>
                <c:pt idx="23">
                  <c:v>5.4388408794920906E-2</c:v>
                </c:pt>
                <c:pt idx="24">
                  <c:v>4.7237847791251397E-2</c:v>
                </c:pt>
                <c:pt idx="25">
                  <c:v>-0.75922527677302298</c:v>
                </c:pt>
                <c:pt idx="26">
                  <c:v>-0.40499046468478639</c:v>
                </c:pt>
                <c:pt idx="27">
                  <c:v>-0.92207880414734689</c:v>
                </c:pt>
                <c:pt idx="28">
                  <c:v>-1.3361307781671599</c:v>
                </c:pt>
                <c:pt idx="29">
                  <c:v>-1.3159629131078958</c:v>
                </c:pt>
              </c:numCache>
            </c:numRef>
          </c:yVal>
        </c:ser>
        <c:axId val="71707648"/>
        <c:axId val="71738496"/>
      </c:scatterChart>
      <c:valAx>
        <c:axId val="71707648"/>
        <c:scaling>
          <c:orientation val="minMax"/>
          <c:max val="14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1">
                    <a:latin typeface="Arial" pitchFamily="34" charset="0"/>
                    <a:cs typeface="Arial" pitchFamily="34" charset="0"/>
                  </a:rPr>
                  <a:t>Czas - t, min.</a:t>
                </a:r>
              </a:p>
            </c:rich>
          </c:tx>
          <c:layout/>
        </c:title>
        <c:numFmt formatCode="General" sourceLinked="1"/>
        <c:tickLblPos val="nextTo"/>
        <c:spPr>
          <a:solidFill>
            <a:schemeClr val="bg1"/>
          </a:solidFill>
          <a:ln w="22225">
            <a:solidFill>
              <a:srgbClr val="002060"/>
            </a:solidFill>
          </a:ln>
        </c:spPr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71738496"/>
        <c:crossesAt val="0"/>
        <c:crossBetween val="midCat"/>
        <c:majorUnit val="20"/>
        <c:minorUnit val="10"/>
      </c:valAx>
      <c:valAx>
        <c:axId val="71738496"/>
        <c:scaling>
          <c:orientation val="minMax"/>
          <c:max val="140"/>
          <c:min val="-1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 baseline="300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Przyrost temperatury- </a:t>
                </a:r>
                <a:r>
                  <a:rPr lang="en-US" sz="1400" baseline="300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en-US" sz="1400" baseline="30000">
                    <a:latin typeface="Arial" pitchFamily="34" charset="0"/>
                    <a:cs typeface="Arial" pitchFamily="34" charset="0"/>
                  </a:rPr>
                  <a:t>t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, oC</a:t>
                </a:r>
                <a:endParaRPr lang="en-US" sz="1400" baseline="30000">
                  <a:latin typeface="Arial" pitchFamily="34" charset="0"/>
                  <a:cs typeface="Arial" pitchFamily="34" charset="0"/>
                </a:endParaRP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71707648"/>
        <c:crossesAt val="0"/>
        <c:crossBetween val="midCat"/>
        <c:majorUnit val="20"/>
        <c:minorUnit val="5"/>
      </c:valAx>
      <c:spPr>
        <a:ln w="25400"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6983" cy="6087241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95251</xdr:colOff>
      <xdr:row>6</xdr:row>
      <xdr:rowOff>123825</xdr:rowOff>
    </xdr:from>
    <xdr:to>
      <xdr:col>20</xdr:col>
      <xdr:colOff>552451</xdr:colOff>
      <xdr:row>30</xdr:row>
      <xdr:rowOff>38100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tabSelected="1" topLeftCell="B1" zoomScale="90" zoomScaleNormal="90" workbookViewId="0">
      <selection activeCell="I31" sqref="I31"/>
    </sheetView>
  </sheetViews>
  <sheetFormatPr defaultRowHeight="12.75"/>
  <cols>
    <col min="1" max="2" width="9.140625" style="1" customWidth="1"/>
    <col min="3" max="9" width="9.140625" customWidth="1"/>
    <col min="10" max="10" width="11.7109375" customWidth="1"/>
    <col min="11" max="1010" width="9.140625" customWidth="1"/>
  </cols>
  <sheetData>
    <row r="1" spans="1:17">
      <c r="A1" s="20" t="s">
        <v>7</v>
      </c>
      <c r="B1" s="21"/>
      <c r="D1" s="22" t="s">
        <v>6</v>
      </c>
      <c r="E1" s="23"/>
    </row>
    <row r="2" spans="1:17" ht="14.25">
      <c r="A2" s="3" t="s">
        <v>0</v>
      </c>
      <c r="B2" s="4" t="s">
        <v>5</v>
      </c>
      <c r="D2" s="3" t="s">
        <v>0</v>
      </c>
      <c r="E2" s="4" t="s">
        <v>5</v>
      </c>
      <c r="G2" s="5" t="s">
        <v>13</v>
      </c>
      <c r="H2" s="5" t="s">
        <v>12</v>
      </c>
      <c r="I2" s="5"/>
      <c r="J2" s="15" t="s">
        <v>1</v>
      </c>
      <c r="K2" s="10">
        <v>22.5</v>
      </c>
      <c r="L2" s="8" t="s">
        <v>16</v>
      </c>
      <c r="M2" s="11">
        <v>116</v>
      </c>
      <c r="N2" s="14" t="s">
        <v>14</v>
      </c>
      <c r="O2" s="5" t="s">
        <v>2</v>
      </c>
      <c r="P2" s="9">
        <f>M2/M3</f>
        <v>70.731707317073173</v>
      </c>
      <c r="Q2" s="5" t="s">
        <v>11</v>
      </c>
    </row>
    <row r="3" spans="1:17" ht="14.25">
      <c r="A3" s="2">
        <v>0</v>
      </c>
      <c r="B3" s="1">
        <v>0</v>
      </c>
      <c r="D3" s="6">
        <f>A3</f>
        <v>0</v>
      </c>
      <c r="E3" s="7">
        <v>0</v>
      </c>
      <c r="F3">
        <f t="shared" ref="F3:F32" si="0">$M$2</f>
        <v>116</v>
      </c>
      <c r="G3" s="13">
        <f>B3-E3</f>
        <v>0</v>
      </c>
      <c r="H3" s="13">
        <f>ABS(G3:G32)</f>
        <v>0</v>
      </c>
      <c r="I3" s="13"/>
      <c r="J3" s="15" t="s">
        <v>18</v>
      </c>
      <c r="K3" s="10">
        <v>4.5</v>
      </c>
      <c r="L3" s="8" t="s">
        <v>8</v>
      </c>
      <c r="M3" s="12">
        <v>1.64</v>
      </c>
      <c r="N3" s="5" t="s">
        <v>3</v>
      </c>
    </row>
    <row r="4" spans="1:17">
      <c r="A4" s="2">
        <v>2.5</v>
      </c>
      <c r="B4" s="1">
        <v>2</v>
      </c>
      <c r="D4" s="6">
        <f t="shared" ref="D4:D32" si="1">A4</f>
        <v>2.5</v>
      </c>
      <c r="E4" s="7">
        <v>0</v>
      </c>
      <c r="F4">
        <f t="shared" si="0"/>
        <v>116</v>
      </c>
      <c r="G4" s="13">
        <f t="shared" ref="G4:G32" si="2">B4-E4</f>
        <v>2</v>
      </c>
      <c r="H4" s="13">
        <f t="shared" ref="H4:H32" si="3">ABS(G4:G33)</f>
        <v>2</v>
      </c>
      <c r="I4" s="13"/>
    </row>
    <row r="5" spans="1:17" ht="14.25">
      <c r="A5" s="2">
        <v>5</v>
      </c>
      <c r="B5" s="1">
        <v>8</v>
      </c>
      <c r="D5" s="6">
        <f t="shared" si="1"/>
        <v>5</v>
      </c>
      <c r="E5" s="7">
        <f t="shared" ref="E5:E32" si="4">$M$2*(1-EXP(-(D5-$K$3)/$K$2))</f>
        <v>2.5493467917863404</v>
      </c>
      <c r="F5">
        <f t="shared" si="0"/>
        <v>116</v>
      </c>
      <c r="G5" s="13">
        <f t="shared" si="2"/>
        <v>5.4506532082136596</v>
      </c>
      <c r="H5" s="13">
        <f t="shared" si="3"/>
        <v>5.4506532082136596</v>
      </c>
      <c r="I5" s="13"/>
      <c r="J5" s="8" t="s">
        <v>9</v>
      </c>
      <c r="K5" s="19">
        <f>MAX(H3:H32)/M2*100</f>
        <v>4.698838972597982</v>
      </c>
      <c r="M5" s="16" t="s">
        <v>10</v>
      </c>
      <c r="N5" s="17"/>
      <c r="O5" s="18">
        <f>0.05*M2</f>
        <v>5.8000000000000007</v>
      </c>
      <c r="P5" s="14" t="s">
        <v>14</v>
      </c>
    </row>
    <row r="6" spans="1:17" ht="14.25">
      <c r="A6" s="2">
        <v>7.5</v>
      </c>
      <c r="B6" s="1">
        <v>14</v>
      </c>
      <c r="D6" s="6">
        <f t="shared" si="1"/>
        <v>7.5</v>
      </c>
      <c r="E6" s="7">
        <f t="shared" si="4"/>
        <v>14.479894991018092</v>
      </c>
      <c r="F6">
        <f t="shared" si="0"/>
        <v>116</v>
      </c>
      <c r="G6" s="13">
        <f t="shared" si="2"/>
        <v>-0.4798949910180923</v>
      </c>
      <c r="H6" s="13">
        <f t="shared" si="3"/>
        <v>0.4798949910180923</v>
      </c>
      <c r="I6" s="13"/>
      <c r="J6" s="8" t="s">
        <v>15</v>
      </c>
      <c r="K6" s="19">
        <f>MAX(H4:H33)</f>
        <v>5.4506532082136596</v>
      </c>
      <c r="M6" s="3" t="s">
        <v>17</v>
      </c>
    </row>
    <row r="7" spans="1:17">
      <c r="A7" s="2">
        <v>10</v>
      </c>
      <c r="B7" s="1">
        <v>22</v>
      </c>
      <c r="D7" s="6">
        <f t="shared" si="1"/>
        <v>10</v>
      </c>
      <c r="E7" s="7">
        <f t="shared" si="4"/>
        <v>25.155818590839559</v>
      </c>
      <c r="F7">
        <f t="shared" si="0"/>
        <v>116</v>
      </c>
      <c r="G7" s="13">
        <f t="shared" si="2"/>
        <v>-3.1558185908395586</v>
      </c>
      <c r="H7" s="13">
        <f t="shared" si="3"/>
        <v>3.1558185908395586</v>
      </c>
      <c r="I7" s="13"/>
    </row>
    <row r="8" spans="1:17">
      <c r="A8" s="2">
        <v>12.5</v>
      </c>
      <c r="B8" s="1">
        <v>30</v>
      </c>
      <c r="D8" s="6">
        <f t="shared" si="1"/>
        <v>12.5</v>
      </c>
      <c r="E8" s="7">
        <f t="shared" si="4"/>
        <v>34.709054771266196</v>
      </c>
      <c r="F8">
        <f t="shared" si="0"/>
        <v>116</v>
      </c>
      <c r="G8" s="13">
        <f t="shared" si="2"/>
        <v>-4.7090547712661959</v>
      </c>
      <c r="H8" s="13">
        <f t="shared" si="3"/>
        <v>4.7090547712661959</v>
      </c>
      <c r="I8" s="13"/>
    </row>
    <row r="9" spans="1:17">
      <c r="A9" s="2">
        <v>15</v>
      </c>
      <c r="B9" s="1">
        <v>38</v>
      </c>
      <c r="D9" s="6">
        <f t="shared" si="1"/>
        <v>15</v>
      </c>
      <c r="E9" s="7">
        <f t="shared" si="4"/>
        <v>43.257666108325495</v>
      </c>
      <c r="F9">
        <f t="shared" si="0"/>
        <v>116</v>
      </c>
      <c r="G9" s="13">
        <f t="shared" si="2"/>
        <v>-5.2576661083254947</v>
      </c>
      <c r="H9" s="13">
        <f t="shared" si="3"/>
        <v>5.2576661083254947</v>
      </c>
      <c r="I9" s="13"/>
    </row>
    <row r="10" spans="1:17">
      <c r="A10" s="2">
        <v>17.5</v>
      </c>
      <c r="B10" s="1">
        <v>48</v>
      </c>
      <c r="D10" s="6">
        <f t="shared" si="1"/>
        <v>17.5</v>
      </c>
      <c r="E10" s="7">
        <f t="shared" si="4"/>
        <v>50.907299636891203</v>
      </c>
      <c r="F10">
        <f t="shared" si="0"/>
        <v>116</v>
      </c>
      <c r="G10" s="13">
        <f t="shared" si="2"/>
        <v>-2.907299636891203</v>
      </c>
      <c r="H10" s="13">
        <f t="shared" si="3"/>
        <v>2.907299636891203</v>
      </c>
      <c r="I10" s="13"/>
    </row>
    <row r="11" spans="1:17">
      <c r="A11" s="2">
        <v>20</v>
      </c>
      <c r="B11" s="1">
        <v>54</v>
      </c>
      <c r="D11" s="6">
        <f t="shared" si="1"/>
        <v>20</v>
      </c>
      <c r="E11" s="7">
        <f t="shared" si="4"/>
        <v>57.752492477473247</v>
      </c>
      <c r="F11">
        <f t="shared" si="0"/>
        <v>116</v>
      </c>
      <c r="G11" s="13">
        <f t="shared" si="2"/>
        <v>-3.7524924774732469</v>
      </c>
      <c r="H11" s="13">
        <f t="shared" si="3"/>
        <v>3.7524924774732469</v>
      </c>
      <c r="I11" s="13"/>
    </row>
    <row r="12" spans="1:17">
      <c r="A12" s="2">
        <v>22.5</v>
      </c>
      <c r="B12" s="1">
        <v>60</v>
      </c>
      <c r="D12" s="6">
        <f t="shared" si="1"/>
        <v>22.5</v>
      </c>
      <c r="E12" s="7">
        <f t="shared" si="4"/>
        <v>63.8778401624023</v>
      </c>
      <c r="F12">
        <f t="shared" si="0"/>
        <v>116</v>
      </c>
      <c r="G12" s="13">
        <f t="shared" si="2"/>
        <v>-3.8778401624023005</v>
      </c>
      <c r="H12" s="13">
        <f t="shared" si="3"/>
        <v>3.8778401624023005</v>
      </c>
      <c r="I12" s="13"/>
    </row>
    <row r="13" spans="1:17">
      <c r="A13" s="2">
        <v>25</v>
      </c>
      <c r="B13" s="1">
        <v>68</v>
      </c>
      <c r="D13" s="6">
        <f t="shared" si="1"/>
        <v>25</v>
      </c>
      <c r="E13" s="7">
        <f t="shared" si="4"/>
        <v>69.359042100034685</v>
      </c>
      <c r="F13">
        <f t="shared" si="0"/>
        <v>116</v>
      </c>
      <c r="G13" s="13">
        <f t="shared" si="2"/>
        <v>-1.3590421000346851</v>
      </c>
      <c r="H13" s="13">
        <f t="shared" si="3"/>
        <v>1.3590421000346851</v>
      </c>
      <c r="I13" s="13"/>
    </row>
    <row r="14" spans="1:17">
      <c r="A14" s="2">
        <v>27.5</v>
      </c>
      <c r="B14" s="1">
        <v>73</v>
      </c>
      <c r="D14" s="6">
        <f t="shared" si="1"/>
        <v>27.5</v>
      </c>
      <c r="E14" s="7">
        <f t="shared" si="4"/>
        <v>74.263837097227238</v>
      </c>
      <c r="F14">
        <f t="shared" si="0"/>
        <v>116</v>
      </c>
      <c r="G14" s="13">
        <f t="shared" si="2"/>
        <v>-1.2638370972272384</v>
      </c>
      <c r="H14" s="13">
        <f t="shared" si="3"/>
        <v>1.2638370972272384</v>
      </c>
      <c r="I14" s="13"/>
    </row>
    <row r="15" spans="1:17">
      <c r="A15" s="2">
        <v>30</v>
      </c>
      <c r="B15" s="1">
        <v>78</v>
      </c>
      <c r="D15" s="6">
        <f t="shared" si="1"/>
        <v>30</v>
      </c>
      <c r="E15" s="7">
        <f t="shared" si="4"/>
        <v>78.652840501629598</v>
      </c>
      <c r="F15">
        <f t="shared" si="0"/>
        <v>116</v>
      </c>
      <c r="G15" s="13">
        <f t="shared" si="2"/>
        <v>-0.65284050162959772</v>
      </c>
      <c r="H15" s="13">
        <f t="shared" si="3"/>
        <v>0.65284050162959772</v>
      </c>
      <c r="I15" s="13"/>
    </row>
    <row r="16" spans="1:17">
      <c r="A16" s="2">
        <v>32.5</v>
      </c>
      <c r="B16" s="1">
        <v>84</v>
      </c>
      <c r="D16" s="6">
        <f t="shared" si="1"/>
        <v>32.5</v>
      </c>
      <c r="E16" s="7">
        <f t="shared" si="4"/>
        <v>82.580293309520911</v>
      </c>
      <c r="F16">
        <f t="shared" si="0"/>
        <v>116</v>
      </c>
      <c r="G16" s="13">
        <f t="shared" si="2"/>
        <v>1.4197066904790887</v>
      </c>
      <c r="H16" s="13">
        <f t="shared" si="3"/>
        <v>1.4197066904790887</v>
      </c>
      <c r="I16" s="13"/>
    </row>
    <row r="17" spans="1:9">
      <c r="A17" s="2">
        <v>35</v>
      </c>
      <c r="B17" s="1">
        <v>87</v>
      </c>
      <c r="D17" s="6">
        <f t="shared" si="1"/>
        <v>35</v>
      </c>
      <c r="E17" s="7">
        <f t="shared" si="4"/>
        <v>86.094732496955089</v>
      </c>
      <c r="F17">
        <f t="shared" si="0"/>
        <v>116</v>
      </c>
      <c r="G17" s="13">
        <f t="shared" si="2"/>
        <v>0.90526750304491088</v>
      </c>
      <c r="H17" s="13">
        <f t="shared" si="3"/>
        <v>0.90526750304491088</v>
      </c>
      <c r="I17" s="13"/>
    </row>
    <row r="18" spans="1:9">
      <c r="A18" s="2">
        <v>37.5</v>
      </c>
      <c r="B18" s="1">
        <v>90</v>
      </c>
      <c r="D18" s="6">
        <f t="shared" si="1"/>
        <v>37.5</v>
      </c>
      <c r="E18" s="7">
        <f t="shared" si="4"/>
        <v>89.239590858424307</v>
      </c>
      <c r="F18">
        <f t="shared" si="0"/>
        <v>116</v>
      </c>
      <c r="G18" s="13">
        <f t="shared" si="2"/>
        <v>0.76040914157569262</v>
      </c>
      <c r="H18" s="13">
        <f t="shared" si="3"/>
        <v>0.76040914157569262</v>
      </c>
      <c r="I18" s="13"/>
    </row>
    <row r="19" spans="1:9">
      <c r="A19" s="2">
        <v>40</v>
      </c>
      <c r="B19" s="1">
        <v>94</v>
      </c>
      <c r="D19" s="6">
        <f t="shared" si="1"/>
        <v>40</v>
      </c>
      <c r="E19" s="7">
        <f t="shared" si="4"/>
        <v>92.05373376607939</v>
      </c>
      <c r="F19">
        <f t="shared" si="0"/>
        <v>116</v>
      </c>
      <c r="G19" s="13">
        <f t="shared" si="2"/>
        <v>1.9462662339206105</v>
      </c>
      <c r="H19" s="13">
        <f t="shared" si="3"/>
        <v>1.9462662339206105</v>
      </c>
      <c r="I19" s="13"/>
    </row>
    <row r="20" spans="1:9">
      <c r="A20" s="2">
        <v>45</v>
      </c>
      <c r="B20" s="1">
        <v>98</v>
      </c>
      <c r="D20" s="6">
        <f t="shared" si="1"/>
        <v>45</v>
      </c>
      <c r="E20" s="7">
        <f t="shared" si="4"/>
        <v>96.825328966295956</v>
      </c>
      <c r="F20">
        <f t="shared" si="0"/>
        <v>116</v>
      </c>
      <c r="G20" s="13">
        <f t="shared" si="2"/>
        <v>1.174671033704044</v>
      </c>
      <c r="H20" s="13">
        <f t="shared" si="3"/>
        <v>1.174671033704044</v>
      </c>
      <c r="I20" s="13"/>
    </row>
    <row r="21" spans="1:9">
      <c r="A21" s="2">
        <v>50</v>
      </c>
      <c r="B21" s="1">
        <v>103</v>
      </c>
      <c r="D21" s="6">
        <f t="shared" si="1"/>
        <v>50</v>
      </c>
      <c r="E21" s="7">
        <f t="shared" si="4"/>
        <v>100.64612371468769</v>
      </c>
      <c r="F21">
        <f t="shared" si="0"/>
        <v>116</v>
      </c>
      <c r="G21" s="13">
        <f t="shared" si="2"/>
        <v>2.3538762853123103</v>
      </c>
      <c r="H21" s="13">
        <f t="shared" si="3"/>
        <v>2.3538762853123103</v>
      </c>
      <c r="I21" s="13"/>
    </row>
    <row r="22" spans="1:9">
      <c r="A22" s="2">
        <v>55</v>
      </c>
      <c r="B22" s="1">
        <v>106</v>
      </c>
      <c r="D22" s="6">
        <f t="shared" si="1"/>
        <v>55</v>
      </c>
      <c r="E22" s="7">
        <f t="shared" si="4"/>
        <v>103.70557697859304</v>
      </c>
      <c r="F22">
        <f t="shared" si="0"/>
        <v>116</v>
      </c>
      <c r="G22" s="13">
        <f t="shared" si="2"/>
        <v>2.2944230214069563</v>
      </c>
      <c r="H22" s="13">
        <f t="shared" si="3"/>
        <v>2.2944230214069563</v>
      </c>
      <c r="I22" s="13"/>
    </row>
    <row r="23" spans="1:9">
      <c r="A23" s="2">
        <v>60</v>
      </c>
      <c r="B23" s="1">
        <v>108</v>
      </c>
      <c r="D23" s="6">
        <f t="shared" si="1"/>
        <v>60</v>
      </c>
      <c r="E23" s="7">
        <f t="shared" si="4"/>
        <v>106.15539563947797</v>
      </c>
      <c r="F23">
        <f t="shared" si="0"/>
        <v>116</v>
      </c>
      <c r="G23" s="13">
        <f t="shared" si="2"/>
        <v>1.8446043605220268</v>
      </c>
      <c r="H23" s="13">
        <f t="shared" si="3"/>
        <v>1.8446043605220268</v>
      </c>
      <c r="I23" s="13"/>
    </row>
    <row r="24" spans="1:9">
      <c r="A24" s="2">
        <v>65</v>
      </c>
      <c r="B24" s="1">
        <v>109</v>
      </c>
      <c r="C24" s="3"/>
      <c r="D24" s="6">
        <f t="shared" si="1"/>
        <v>65</v>
      </c>
      <c r="E24" s="7">
        <f t="shared" si="4"/>
        <v>108.11705707161211</v>
      </c>
      <c r="F24">
        <f t="shared" si="0"/>
        <v>116</v>
      </c>
      <c r="G24" s="13">
        <f t="shared" si="2"/>
        <v>0.8829429283878909</v>
      </c>
      <c r="H24" s="13">
        <f t="shared" si="3"/>
        <v>0.8829429283878909</v>
      </c>
      <c r="I24" s="13"/>
    </row>
    <row r="25" spans="1:9">
      <c r="A25" s="2">
        <v>70</v>
      </c>
      <c r="B25" s="1">
        <v>110</v>
      </c>
      <c r="D25" s="6">
        <f t="shared" si="1"/>
        <v>70</v>
      </c>
      <c r="E25" s="7">
        <f t="shared" si="4"/>
        <v>109.68783275218127</v>
      </c>
      <c r="F25">
        <f t="shared" si="0"/>
        <v>116</v>
      </c>
      <c r="G25" s="13">
        <f t="shared" si="2"/>
        <v>0.31216724781873495</v>
      </c>
      <c r="H25" s="13">
        <f t="shared" si="3"/>
        <v>0.31216724781873495</v>
      </c>
      <c r="I25" s="13"/>
    </row>
    <row r="26" spans="1:9">
      <c r="A26" s="2">
        <v>75</v>
      </c>
      <c r="B26" s="1">
        <v>111</v>
      </c>
      <c r="D26" s="6">
        <f t="shared" si="1"/>
        <v>75</v>
      </c>
      <c r="E26" s="7">
        <f t="shared" si="4"/>
        <v>110.94561159120508</v>
      </c>
      <c r="F26">
        <f t="shared" si="0"/>
        <v>116</v>
      </c>
      <c r="G26" s="13">
        <f t="shared" si="2"/>
        <v>5.4388408794920906E-2</v>
      </c>
      <c r="H26" s="13">
        <f t="shared" si="3"/>
        <v>5.4388408794920906E-2</v>
      </c>
      <c r="I26" s="13"/>
    </row>
    <row r="27" spans="1:9">
      <c r="A27" s="2">
        <v>80</v>
      </c>
      <c r="B27" s="1">
        <v>112</v>
      </c>
      <c r="D27" s="6">
        <f t="shared" si="1"/>
        <v>80</v>
      </c>
      <c r="E27" s="7">
        <f t="shared" si="4"/>
        <v>111.95276215220875</v>
      </c>
      <c r="F27">
        <f t="shared" si="0"/>
        <v>116</v>
      </c>
      <c r="G27" s="13">
        <f t="shared" si="2"/>
        <v>4.7237847791251397E-2</v>
      </c>
      <c r="H27" s="13">
        <f t="shared" si="3"/>
        <v>4.7237847791251397E-2</v>
      </c>
      <c r="I27" s="13"/>
    </row>
    <row r="28" spans="1:9">
      <c r="A28" s="2">
        <v>85</v>
      </c>
      <c r="B28" s="1">
        <v>112</v>
      </c>
      <c r="D28" s="6">
        <f t="shared" si="1"/>
        <v>85</v>
      </c>
      <c r="E28" s="7">
        <f t="shared" si="4"/>
        <v>112.75922527677302</v>
      </c>
      <c r="F28">
        <f t="shared" si="0"/>
        <v>116</v>
      </c>
      <c r="G28" s="13">
        <f t="shared" si="2"/>
        <v>-0.75922527677302298</v>
      </c>
      <c r="H28" s="13">
        <f t="shared" si="3"/>
        <v>0.75922527677302298</v>
      </c>
      <c r="I28" s="13"/>
    </row>
    <row r="29" spans="1:9">
      <c r="A29" s="2">
        <v>90</v>
      </c>
      <c r="B29" s="1">
        <v>113</v>
      </c>
      <c r="D29" s="6">
        <f t="shared" si="1"/>
        <v>90</v>
      </c>
      <c r="E29" s="7">
        <f t="shared" si="4"/>
        <v>113.40499046468479</v>
      </c>
      <c r="F29">
        <f t="shared" si="0"/>
        <v>116</v>
      </c>
      <c r="G29" s="13">
        <f t="shared" si="2"/>
        <v>-0.40499046468478639</v>
      </c>
      <c r="H29" s="13">
        <f t="shared" si="3"/>
        <v>0.40499046468478639</v>
      </c>
      <c r="I29" s="13"/>
    </row>
    <row r="30" spans="1:9">
      <c r="A30" s="2">
        <v>95</v>
      </c>
      <c r="B30" s="1">
        <v>113</v>
      </c>
      <c r="D30" s="6">
        <f t="shared" si="1"/>
        <v>95</v>
      </c>
      <c r="E30" s="7">
        <f t="shared" si="4"/>
        <v>113.92207880414735</v>
      </c>
      <c r="F30">
        <f t="shared" si="0"/>
        <v>116</v>
      </c>
      <c r="G30" s="13">
        <f t="shared" si="2"/>
        <v>-0.92207880414734689</v>
      </c>
      <c r="H30" s="13">
        <f t="shared" si="3"/>
        <v>0.92207880414734689</v>
      </c>
      <c r="I30" s="13"/>
    </row>
    <row r="31" spans="1:9">
      <c r="A31" s="2">
        <v>100</v>
      </c>
      <c r="B31" s="1">
        <v>113</v>
      </c>
      <c r="D31" s="6">
        <f t="shared" si="1"/>
        <v>100</v>
      </c>
      <c r="E31" s="7">
        <f t="shared" si="4"/>
        <v>114.33613077816716</v>
      </c>
      <c r="F31">
        <f t="shared" si="0"/>
        <v>116</v>
      </c>
      <c r="G31" s="13">
        <f t="shared" si="2"/>
        <v>-1.3361307781671599</v>
      </c>
      <c r="H31" s="13">
        <f t="shared" si="3"/>
        <v>1.3361307781671599</v>
      </c>
      <c r="I31" s="13"/>
    </row>
    <row r="32" spans="1:9">
      <c r="A32" s="2">
        <v>120</v>
      </c>
      <c r="B32" s="1">
        <v>114</v>
      </c>
      <c r="D32" s="6">
        <f t="shared" si="1"/>
        <v>120</v>
      </c>
      <c r="E32" s="7">
        <f t="shared" si="4"/>
        <v>115.3159629131079</v>
      </c>
      <c r="F32">
        <f t="shared" si="0"/>
        <v>116</v>
      </c>
      <c r="G32" s="13">
        <f t="shared" si="2"/>
        <v>-1.3159629131078958</v>
      </c>
      <c r="H32" s="13">
        <f t="shared" si="3"/>
        <v>1.3159629131078958</v>
      </c>
      <c r="I32" s="13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</sheetData>
  <mergeCells count="2">
    <mergeCell ref="A1:B1"/>
    <mergeCell ref="D1:E1"/>
  </mergeCells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C4" sqref="C4"/>
    </sheetView>
  </sheetViews>
  <sheetFormatPr defaultRowHeight="12.75"/>
  <cols>
    <col min="1" max="1024" width="9.140625" customWidth="1"/>
  </cols>
  <sheetData>
    <row r="1" spans="1:4">
      <c r="A1" t="s">
        <v>4</v>
      </c>
    </row>
    <row r="3" spans="1:4">
      <c r="C3">
        <f>4.8/95</f>
        <v>5.0526315789473683E-2</v>
      </c>
      <c r="D3">
        <f>C3*60</f>
        <v>3.0315789473684212</v>
      </c>
    </row>
  </sheetData>
  <pageMargins left="0.7" right="0.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Wykresy</vt:lpstr>
      </vt:variant>
      <vt:variant>
        <vt:i4>1</vt:i4>
      </vt:variant>
    </vt:vector>
  </HeadingPairs>
  <TitlesOfParts>
    <vt:vector size="3" baseType="lpstr">
      <vt:lpstr>model</vt:lpstr>
      <vt:lpstr>Arkusz2</vt:lpstr>
      <vt:lpstr>Wykres1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</dc:creator>
  <cp:lastModifiedBy>Krzysztof Smyksy</cp:lastModifiedBy>
  <cp:revision>1</cp:revision>
  <cp:lastPrinted>2002-01-26T13:23:24Z</cp:lastPrinted>
  <dcterms:created xsi:type="dcterms:W3CDTF">2002-01-25T13:40:02Z</dcterms:created>
  <dcterms:modified xsi:type="dcterms:W3CDTF">2012-12-04T07:57:35Z</dcterms:modified>
</cp:coreProperties>
</file>