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/>
  </bookViews>
  <sheets>
    <sheet name="n=3" sheetId="1" r:id="rId1"/>
    <sheet name="n=4" sheetId="3" r:id="rId2"/>
    <sheet name="n=5" sheetId="2" r:id="rId3"/>
    <sheet name="Arkusz2" sheetId="4" r:id="rId4"/>
    <sheet name="Arkusz3" sheetId="5" r:id="rId5"/>
  </sheets>
  <definedNames>
    <definedName name="OLE_LINK1" localSheetId="0">'n=3'!$E$3</definedName>
    <definedName name="OLE_LINK1" localSheetId="1">'n=4'!$E$3</definedName>
    <definedName name="OLE_LINK1" localSheetId="2">'n=5'!$E$3</definedName>
    <definedName name="Z_DE543D4E_89C8_4F2A_AFAF_0FB6EE9FA706_.wvu.Cols" localSheetId="0" hidden="1">'n=3'!$O:$O</definedName>
    <definedName name="Z_DE543D4E_89C8_4F2A_AFAF_0FB6EE9FA706_.wvu.Cols" localSheetId="1" hidden="1">'n=4'!$O:$O</definedName>
    <definedName name="Z_DE543D4E_89C8_4F2A_AFAF_0FB6EE9FA706_.wvu.Cols" localSheetId="2" hidden="1">'n=5'!$O:$O</definedName>
  </definedNames>
  <calcPr calcId="145621"/>
  <customWorkbookViews>
    <customWorkbookView name="Krzysztof Smyksy - Widok osobisty" guid="{DE543D4E-89C8-4F2A-AFAF-0FB6EE9FA706}" mergeInterval="0" personalView="1" maximized="1" xWindow="1" yWindow="1" windowWidth="1024" windowHeight="548" activeSheetId="1"/>
  </customWorkbookViews>
</workbook>
</file>

<file path=xl/calcChain.xml><?xml version="1.0" encoding="utf-8"?>
<calcChain xmlns="http://schemas.openxmlformats.org/spreadsheetml/2006/main">
  <c r="M12" i="1" l="1"/>
  <c r="O12" i="1" s="1"/>
  <c r="D23" i="1"/>
  <c r="D22" i="1"/>
  <c r="C22" i="1"/>
  <c r="B22" i="1"/>
  <c r="C21" i="1"/>
  <c r="B21" i="1"/>
  <c r="M12" i="3"/>
  <c r="B23" i="3"/>
  <c r="C24" i="3"/>
  <c r="D24" i="3"/>
  <c r="E25" i="3"/>
  <c r="E24" i="3"/>
  <c r="E23" i="3"/>
  <c r="D23" i="3"/>
  <c r="C23" i="3"/>
  <c r="C22" i="3"/>
  <c r="B22" i="3"/>
  <c r="O14" i="3"/>
  <c r="O13" i="3"/>
  <c r="O12" i="3"/>
  <c r="O13" i="2"/>
  <c r="O14" i="2"/>
  <c r="O23" i="2"/>
  <c r="I21" i="1" l="1"/>
  <c r="M15" i="1" s="1"/>
  <c r="O15" i="1" s="1"/>
  <c r="I22" i="1"/>
  <c r="M16" i="1" s="1"/>
  <c r="O16" i="1" s="1"/>
  <c r="I23" i="1"/>
  <c r="M17" i="1" s="1"/>
  <c r="O17" i="1" s="1"/>
  <c r="I22" i="3"/>
  <c r="M15" i="3" s="1"/>
  <c r="O15" i="3" s="1"/>
  <c r="I23" i="3"/>
  <c r="M16" i="3" s="1"/>
  <c r="O16" i="3" s="1"/>
  <c r="I24" i="3"/>
  <c r="M17" i="3" s="1"/>
  <c r="O17" i="3" s="1"/>
  <c r="I25" i="3"/>
  <c r="M18" i="3" s="1"/>
  <c r="O18" i="3" s="1"/>
  <c r="F26" i="2"/>
  <c r="E25" i="2"/>
  <c r="D25" i="2"/>
  <c r="E24" i="2"/>
  <c r="D24" i="2"/>
  <c r="C24" i="2"/>
  <c r="B24" i="2"/>
  <c r="E23" i="2"/>
  <c r="D23" i="2"/>
  <c r="C23" i="2"/>
  <c r="B23" i="2"/>
  <c r="C22" i="2"/>
  <c r="B22" i="2"/>
  <c r="I22" i="2" s="1"/>
  <c r="M15" i="2" s="1"/>
  <c r="O15" i="2" s="1"/>
  <c r="M12" i="2"/>
  <c r="O12" i="2" s="1"/>
  <c r="O21" i="3" l="1"/>
  <c r="M21" i="3" s="1"/>
  <c r="O20" i="1"/>
  <c r="M20" i="1"/>
  <c r="I23" i="2"/>
  <c r="M16" i="2" s="1"/>
  <c r="O16" i="2" s="1"/>
  <c r="I26" i="2"/>
  <c r="M19" i="2" s="1"/>
  <c r="O19" i="2" s="1"/>
  <c r="I24" i="2"/>
  <c r="M17" i="2" s="1"/>
  <c r="O17" i="2" s="1"/>
  <c r="I25" i="2"/>
  <c r="M18" i="2" s="1"/>
  <c r="O18" i="2" s="1"/>
  <c r="O21" i="2" l="1"/>
  <c r="M21" i="2" s="1"/>
</calcChain>
</file>

<file path=xl/sharedStrings.xml><?xml version="1.0" encoding="utf-8"?>
<sst xmlns="http://schemas.openxmlformats.org/spreadsheetml/2006/main" count="98" uniqueCount="33">
  <si>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1</t>
    </r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</si>
  <si>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2</t>
    </r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</si>
  <si>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3</t>
    </r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</si>
  <si>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4</t>
    </r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</si>
  <si>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5</t>
    </r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</si>
  <si>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>0</t>
    </r>
  </si>
  <si>
    <t>1)</t>
  </si>
  <si>
    <r>
      <t>a</t>
    </r>
    <r>
      <rPr>
        <b/>
        <i/>
        <vertAlign val="subscript"/>
        <sz val="14"/>
        <color theme="1"/>
        <rFont val="Arial"/>
        <family val="2"/>
        <charset val="238"/>
      </rPr>
      <t xml:space="preserve">i </t>
    </r>
    <r>
      <rPr>
        <b/>
        <i/>
        <sz val="14"/>
        <color theme="1"/>
        <rFont val="Arial"/>
        <family val="2"/>
        <charset val="238"/>
      </rPr>
      <t>&gt; 0</t>
    </r>
  </si>
  <si>
    <t>wynik</t>
  </si>
  <si>
    <t>warunek</t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</si>
  <si>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4</t>
    </r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</si>
  <si>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5</t>
    </r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</si>
  <si>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2</t>
    </r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</si>
  <si>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3</t>
    </r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</si>
  <si>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0</t>
    </r>
  </si>
  <si>
    <r>
      <t>a</t>
    </r>
    <r>
      <rPr>
        <b/>
        <i/>
        <vertAlign val="subscript"/>
        <sz val="16"/>
        <color theme="1"/>
        <rFont val="Arial"/>
        <family val="2"/>
        <charset val="238"/>
      </rPr>
      <t>1</t>
    </r>
  </si>
  <si>
    <t>2)</t>
  </si>
  <si>
    <t>3)</t>
  </si>
  <si>
    <t>4)</t>
  </si>
  <si>
    <t>5)</t>
  </si>
  <si>
    <t>0)</t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</si>
  <si>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1</t>
    </r>
    <r>
      <rPr>
        <b/>
        <i/>
        <sz val="11"/>
        <color theme="1"/>
        <rFont val="Czcionka tekstu podstawowego"/>
        <family val="2"/>
        <charset val="238"/>
      </rPr>
      <t>&gt;0</t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</si>
  <si>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2</t>
    </r>
    <r>
      <rPr>
        <b/>
        <i/>
        <sz val="11"/>
        <color theme="1"/>
        <rFont val="Czcionka tekstu podstawowego"/>
        <family val="2"/>
        <charset val="238"/>
      </rPr>
      <t>&gt;1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</si>
  <si>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3</t>
    </r>
    <r>
      <rPr>
        <b/>
        <i/>
        <sz val="11"/>
        <color theme="1"/>
        <rFont val="Czcionka tekstu podstawowego"/>
        <family val="2"/>
        <charset val="238"/>
      </rPr>
      <t>&gt;2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</si>
  <si>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4</t>
    </r>
    <r>
      <rPr>
        <b/>
        <i/>
        <sz val="11"/>
        <color theme="1"/>
        <rFont val="Czcionka tekstu podstawowego"/>
        <family val="2"/>
        <charset val="238"/>
      </rPr>
      <t>&gt;3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</si>
  <si>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5</t>
    </r>
    <r>
      <rPr>
        <b/>
        <i/>
        <sz val="11"/>
        <color theme="1"/>
        <rFont val="Czcionka tekstu podstawowego"/>
        <family val="2"/>
        <charset val="238"/>
      </rPr>
      <t>&gt;4</t>
    </r>
    <r>
      <rPr>
        <sz val="11"/>
        <color theme="1"/>
        <rFont val="Czcionka tekstu podstawowego"/>
        <family val="2"/>
        <charset val="238"/>
      </rPr>
      <t/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</si>
  <si>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1</t>
    </r>
    <r>
      <rPr>
        <b/>
        <i/>
        <sz val="11"/>
        <color theme="1"/>
        <rFont val="Czcionka tekstu podstawowego"/>
        <charset val="238"/>
      </rPr>
      <t>=</t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</si>
  <si>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2</t>
    </r>
    <r>
      <rPr>
        <b/>
        <i/>
        <sz val="11"/>
        <color theme="1"/>
        <rFont val="Czcionka tekstu podstawowego"/>
        <charset val="238"/>
      </rPr>
      <t>=</t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</si>
  <si>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3</t>
    </r>
    <r>
      <rPr>
        <b/>
        <i/>
        <sz val="11"/>
        <color theme="1"/>
        <rFont val="Czcionka tekstu podstawowego"/>
        <charset val="238"/>
      </rPr>
      <t>=</t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</si>
  <si>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4</t>
    </r>
    <r>
      <rPr>
        <b/>
        <i/>
        <sz val="11"/>
        <color theme="1"/>
        <rFont val="Czcionka tekstu podstawowego"/>
        <charset val="238"/>
      </rPr>
      <t>=</t>
    </r>
  </si>
  <si>
    <r>
      <rPr>
        <b/>
        <i/>
        <sz val="16"/>
        <color theme="1"/>
        <rFont val="Symbol"/>
        <family val="1"/>
        <charset val="2"/>
      </rPr>
      <t>D</t>
    </r>
    <r>
      <rPr>
        <b/>
        <i/>
        <vertAlign val="subscript"/>
        <sz val="11"/>
        <color theme="1"/>
        <rFont val="Czcionka tekstu podstawowego"/>
        <charset val="238"/>
      </rPr>
      <t>5</t>
    </r>
    <r>
      <rPr>
        <b/>
        <i/>
        <sz val="11"/>
        <color theme="1"/>
        <rFont val="Czcionka tekstu podstawowego"/>
        <charset val="238"/>
      </rPr>
      <t>=</t>
    </r>
  </si>
  <si>
    <r>
      <rPr>
        <sz val="8"/>
        <color theme="1"/>
        <rFont val="Czcionka tekstu podstawowego"/>
        <charset val="238"/>
      </rPr>
      <t>opracował: dr inż.</t>
    </r>
    <r>
      <rPr>
        <sz val="11"/>
        <color theme="1"/>
        <rFont val="Czcionka tekstu podstawowego"/>
        <family val="2"/>
        <charset val="238"/>
      </rPr>
      <t xml:space="preserve"> </t>
    </r>
    <r>
      <rPr>
        <b/>
        <i/>
        <sz val="10"/>
        <color theme="1"/>
        <rFont val="Czcionka tekstu podstawowego"/>
        <charset val="238"/>
      </rPr>
      <t>K. Smyksy</t>
    </r>
  </si>
  <si>
    <t>wpisz wartości współczynników równania charakterystycznego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</si>
</sst>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1"/>
      <color theme="1"/>
      <name val="Czcionka tekstu podstawowego"/>
      <charset val="238"/>
    </font>
    <font>
      <b/>
      <i/>
      <sz val="16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bscript"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i/>
      <sz val="11"/>
      <color rgb="FFFF0000"/>
      <name val="Czcionka tekstu podstawowego"/>
      <charset val="238"/>
    </font>
    <font>
      <b/>
      <i/>
      <vertAlign val="subscript"/>
      <sz val="16"/>
      <color theme="1"/>
      <name val="Arial"/>
      <family val="2"/>
      <charset val="238"/>
    </font>
    <font>
      <b/>
      <i/>
      <sz val="16"/>
      <color theme="1"/>
      <name val="Symbol"/>
      <family val="1"/>
      <charset val="2"/>
    </font>
    <font>
      <b/>
      <i/>
      <sz val="11"/>
      <color theme="1"/>
      <name val="Czcionka tekstu podstawowego"/>
      <family val="2"/>
      <charset val="238"/>
    </font>
    <font>
      <b/>
      <i/>
      <vertAlign val="subscript"/>
      <sz val="11"/>
      <color theme="1"/>
      <name val="Czcionka tekstu podstawowego"/>
      <charset val="238"/>
    </font>
    <font>
      <b/>
      <i/>
      <sz val="20"/>
      <color rgb="FF00B050"/>
      <name val="Arial"/>
      <family val="2"/>
      <charset val="238"/>
    </font>
    <font>
      <b/>
      <i/>
      <sz val="12"/>
      <color rgb="FFFF0000"/>
      <name val="Czcionka tekstu podstawowego"/>
      <charset val="238"/>
    </font>
    <font>
      <sz val="11"/>
      <color rgb="FF0070C0"/>
      <name val="Czcionka tekstu podstawowego"/>
      <family val="2"/>
      <charset val="238"/>
    </font>
    <font>
      <b/>
      <i/>
      <sz val="20"/>
      <color rgb="FF0070C0"/>
      <name val="Arial"/>
      <family val="2"/>
      <charset val="238"/>
    </font>
    <font>
      <sz val="8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" fontId="0" fillId="0" borderId="0" xfId="0" applyNumberFormat="1"/>
    <xf numFmtId="0" fontId="0" fillId="2" borderId="9" xfId="0" applyFill="1" applyBorder="1"/>
    <xf numFmtId="0" fontId="12" fillId="2" borderId="10" xfId="0" applyFont="1" applyFill="1" applyBorder="1" applyAlignment="1">
      <alignment horizontal="left" vertical="center"/>
    </xf>
    <xf numFmtId="0" fontId="0" fillId="2" borderId="10" xfId="0" applyFill="1" applyBorder="1"/>
    <xf numFmtId="0" fontId="0" fillId="2" borderId="11" xfId="0" applyFill="1" applyBorder="1"/>
    <xf numFmtId="0" fontId="3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2" borderId="9" xfId="0" applyFont="1" applyFill="1" applyBorder="1"/>
    <xf numFmtId="0" fontId="15" fillId="2" borderId="10" xfId="0" applyFont="1" applyFill="1" applyBorder="1" applyAlignment="1">
      <alignment horizontal="left" vertical="center"/>
    </xf>
    <xf numFmtId="0" fontId="14" fillId="2" borderId="10" xfId="0" applyFont="1" applyFill="1" applyBorder="1"/>
    <xf numFmtId="0" fontId="14" fillId="2" borderId="11" xfId="0" applyFont="1" applyFill="1" applyBorder="1"/>
    <xf numFmtId="0" fontId="10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4" fillId="0" borderId="0" xfId="0" applyFont="1"/>
    <xf numFmtId="0" fontId="17" fillId="0" borderId="0" xfId="0" applyFont="1"/>
    <xf numFmtId="0" fontId="19" fillId="0" borderId="0" xfId="0" applyFont="1"/>
    <xf numFmtId="0" fontId="6" fillId="3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12</xdr:col>
      <xdr:colOff>593822</xdr:colOff>
      <xdr:row>9</xdr:row>
      <xdr:rowOff>11906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b="21390"/>
        <a:stretch>
          <a:fillRect/>
        </a:stretch>
      </xdr:blipFill>
      <xdr:spPr bwMode="auto">
        <a:xfrm>
          <a:off x="700088" y="188119"/>
          <a:ext cx="8180484" cy="144303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9</xdr:col>
      <xdr:colOff>438150</xdr:colOff>
      <xdr:row>9</xdr:row>
      <xdr:rowOff>133350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90500"/>
          <a:ext cx="5915025" cy="1581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9</xdr:col>
      <xdr:colOff>438150</xdr:colOff>
      <xdr:row>9</xdr:row>
      <xdr:rowOff>133350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95325" y="190500"/>
          <a:ext cx="5915025" cy="158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0" zoomScaleNormal="80" workbookViewId="0">
      <selection activeCell="G12" sqref="G12"/>
    </sheetView>
  </sheetViews>
  <sheetFormatPr defaultRowHeight="14.25"/>
  <cols>
    <col min="13" max="13" width="11.875" customWidth="1"/>
    <col min="15" max="15" width="13.875" hidden="1" customWidth="1"/>
    <col min="20" max="20" width="9.25" customWidth="1"/>
    <col min="21" max="21" width="9" customWidth="1"/>
  </cols>
  <sheetData>
    <row r="1" spans="1:15">
      <c r="A1" s="30" t="s">
        <v>31</v>
      </c>
    </row>
    <row r="3" spans="1:15" ht="15" customHeight="1"/>
    <row r="4" spans="1:15" ht="14.25" customHeight="1"/>
    <row r="10" spans="1:15" ht="15" thickBot="1"/>
    <row r="11" spans="1:15" ht="30" customHeight="1" thickBot="1">
      <c r="D11" s="2" t="s">
        <v>2</v>
      </c>
      <c r="E11" s="3" t="s">
        <v>1</v>
      </c>
      <c r="F11" s="3" t="s">
        <v>0</v>
      </c>
      <c r="G11" s="4" t="s">
        <v>5</v>
      </c>
      <c r="K11" s="7" t="s">
        <v>9</v>
      </c>
      <c r="M11" s="7" t="s">
        <v>8</v>
      </c>
    </row>
    <row r="12" spans="1:15" ht="21" thickBot="1">
      <c r="D12" s="32">
        <v>2</v>
      </c>
      <c r="E12" s="33">
        <v>3</v>
      </c>
      <c r="F12" s="33">
        <v>3</v>
      </c>
      <c r="G12" s="34">
        <v>4</v>
      </c>
      <c r="J12" s="5" t="s">
        <v>20</v>
      </c>
      <c r="K12" s="1" t="s">
        <v>7</v>
      </c>
      <c r="M12" s="6" t="str">
        <f>IF(AND(IF(D12&gt;0,1,0),IF(E12&gt;0,1,0),IF(F12&gt;0,1,0),IF(G12&gt;0,1,0)),"SPEŁNIONY","NIESPEŁNIONY - układ niestabilny")</f>
        <v>SPEŁNIONY</v>
      </c>
      <c r="O12" s="13">
        <f>IF(M12="spełniony",1,0)</f>
        <v>1</v>
      </c>
    </row>
    <row r="13" spans="1:15">
      <c r="D13" s="31" t="s">
        <v>32</v>
      </c>
      <c r="O13" s="13"/>
    </row>
    <row r="14" spans="1:15">
      <c r="O14" s="13"/>
    </row>
    <row r="15" spans="1:15" ht="31.5" customHeight="1">
      <c r="A15" s="27"/>
      <c r="B15" s="28" t="s">
        <v>12</v>
      </c>
      <c r="C15" s="8" t="s">
        <v>13</v>
      </c>
      <c r="D15" s="18">
        <v>0</v>
      </c>
      <c r="E15" s="8"/>
      <c r="F15" s="11"/>
      <c r="H15" s="11"/>
      <c r="J15" s="5" t="s">
        <v>6</v>
      </c>
      <c r="K15" s="11" t="s">
        <v>21</v>
      </c>
      <c r="M15" s="12" t="str">
        <f>IF(I21&gt;0,"SPEŁNIONY","NIESPEŁNIONY - układ niestabilny")</f>
        <v>SPEŁNIONY</v>
      </c>
      <c r="O15" s="13">
        <f t="shared" ref="O15:O17" si="0">IF(M15="spełniony",1,0)</f>
        <v>1</v>
      </c>
    </row>
    <row r="16" spans="1:15" ht="28.5" customHeight="1">
      <c r="A16" s="27"/>
      <c r="B16" s="28" t="s">
        <v>14</v>
      </c>
      <c r="C16" s="8" t="s">
        <v>15</v>
      </c>
      <c r="D16" s="18" t="s">
        <v>12</v>
      </c>
      <c r="E16" s="8"/>
      <c r="F16" s="11"/>
      <c r="H16" s="11"/>
      <c r="J16" s="5" t="s">
        <v>16</v>
      </c>
      <c r="K16" s="11" t="s">
        <v>22</v>
      </c>
      <c r="M16" s="12" t="str">
        <f t="shared" ref="M16:M17" si="1">IF(I22&gt;0,"SPEŁNIONY","NIESPEŁNIONY - układ niestabilny")</f>
        <v>SPEŁNIONY</v>
      </c>
      <c r="O16" s="13">
        <f t="shared" si="0"/>
        <v>1</v>
      </c>
    </row>
    <row r="17" spans="1:16" ht="28.5" customHeight="1">
      <c r="A17" s="27"/>
      <c r="B17" s="28">
        <v>0</v>
      </c>
      <c r="C17" s="8">
        <v>0</v>
      </c>
      <c r="D17" s="18" t="s">
        <v>14</v>
      </c>
      <c r="E17" s="8"/>
      <c r="F17" s="11"/>
      <c r="H17" s="11"/>
      <c r="J17" s="5" t="s">
        <v>17</v>
      </c>
      <c r="K17" s="11" t="s">
        <v>23</v>
      </c>
      <c r="M17" s="12" t="str">
        <f t="shared" si="1"/>
        <v>SPEŁNIONY</v>
      </c>
      <c r="O17" s="13">
        <f t="shared" si="0"/>
        <v>1</v>
      </c>
    </row>
    <row r="18" spans="1:16" ht="27" customHeight="1">
      <c r="A18" s="27"/>
      <c r="B18" s="8"/>
      <c r="C18" s="8"/>
      <c r="D18" s="8"/>
      <c r="E18" s="8"/>
      <c r="F18" s="11"/>
      <c r="H18" s="11"/>
      <c r="J18" s="5"/>
      <c r="K18" s="11"/>
      <c r="M18" s="12"/>
      <c r="O18" s="13"/>
    </row>
    <row r="19" spans="1:16" ht="15" thickBot="1"/>
    <row r="20" spans="1:16" ht="26.25" thickBot="1">
      <c r="L20" s="23"/>
      <c r="M20" s="24" t="str">
        <f>IF(O20=1,"układ stabilny","układ niestabilny")</f>
        <v>układ stabilny</v>
      </c>
      <c r="N20" s="25"/>
      <c r="O20" s="25">
        <f>O12*O15*O16*O17</f>
        <v>1</v>
      </c>
      <c r="P20" s="26"/>
    </row>
    <row r="21" spans="1:16" ht="21.75">
      <c r="A21" s="19"/>
      <c r="B21" s="28">
        <f>E12</f>
        <v>3</v>
      </c>
      <c r="C21" s="8">
        <f>D12</f>
        <v>2</v>
      </c>
      <c r="D21" s="18">
        <v>0</v>
      </c>
      <c r="E21" s="8"/>
      <c r="F21" s="8"/>
      <c r="G21" s="20"/>
      <c r="H21" s="21" t="s">
        <v>26</v>
      </c>
      <c r="I21" s="22">
        <f>MDETERM(B21)</f>
        <v>3</v>
      </c>
    </row>
    <row r="22" spans="1:16" ht="21.75">
      <c r="A22" s="19"/>
      <c r="B22" s="28">
        <f>G12</f>
        <v>4</v>
      </c>
      <c r="C22" s="8">
        <f>F12</f>
        <v>3</v>
      </c>
      <c r="D22" s="18">
        <f>E12</f>
        <v>3</v>
      </c>
      <c r="E22" s="8"/>
      <c r="F22" s="8"/>
      <c r="G22" s="20"/>
      <c r="H22" s="21" t="s">
        <v>27</v>
      </c>
      <c r="I22" s="22">
        <f>MDETERM(B21:C22)</f>
        <v>1</v>
      </c>
    </row>
    <row r="23" spans="1:16" ht="21.75">
      <c r="A23" s="19"/>
      <c r="B23" s="28">
        <v>0</v>
      </c>
      <c r="C23" s="8">
        <v>0</v>
      </c>
      <c r="D23" s="18">
        <f>G12</f>
        <v>4</v>
      </c>
      <c r="E23" s="8"/>
      <c r="F23" s="8"/>
      <c r="G23" s="20"/>
      <c r="H23" s="21" t="s">
        <v>28</v>
      </c>
      <c r="I23" s="22">
        <f>MDETERM(B21:D23)</f>
        <v>4</v>
      </c>
    </row>
    <row r="24" spans="1:16" ht="20.25">
      <c r="A24" s="27"/>
      <c r="B24" s="8"/>
      <c r="C24" s="8"/>
      <c r="D24" s="8"/>
      <c r="E24" s="8"/>
      <c r="F24" s="8"/>
      <c r="G24" s="20"/>
      <c r="H24" s="21"/>
      <c r="I24" s="22"/>
    </row>
    <row r="25" spans="1:16" ht="20.25">
      <c r="A25" s="20"/>
      <c r="B25" s="8"/>
      <c r="C25" s="8"/>
      <c r="D25" s="8"/>
      <c r="E25" s="8"/>
      <c r="F25" s="8"/>
      <c r="G25" s="20"/>
      <c r="H25" s="11"/>
    </row>
    <row r="27" spans="1:16">
      <c r="L27" s="29"/>
    </row>
  </sheetData>
  <sheetProtection password="CB29" sheet="1" objects="1" scenarios="1" selectLockedCells="1"/>
  <customSheetViews>
    <customSheetView guid="{DE543D4E-89C8-4F2A-AFAF-0FB6EE9FA706}" scale="80" hiddenColumns="1">
      <selection activeCell="D12" sqref="D12:G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80" zoomScaleNormal="80" workbookViewId="0">
      <selection activeCell="G12" sqref="G12"/>
    </sheetView>
  </sheetViews>
  <sheetFormatPr defaultRowHeight="14.25"/>
  <cols>
    <col min="13" max="13" width="11.875" customWidth="1"/>
    <col min="15" max="15" width="13.875" hidden="1" customWidth="1"/>
    <col min="20" max="20" width="9.25" customWidth="1"/>
    <col min="21" max="21" width="9" customWidth="1"/>
  </cols>
  <sheetData>
    <row r="1" spans="1:15">
      <c r="A1" s="30" t="s">
        <v>31</v>
      </c>
    </row>
    <row r="3" spans="1:15" ht="15" customHeight="1"/>
    <row r="4" spans="1:15" ht="14.25" customHeight="1"/>
    <row r="10" spans="1:15" ht="15" thickBot="1"/>
    <row r="11" spans="1:15" ht="30" customHeight="1" thickBot="1">
      <c r="C11" s="2" t="s">
        <v>3</v>
      </c>
      <c r="D11" s="3" t="s">
        <v>2</v>
      </c>
      <c r="E11" s="3" t="s">
        <v>1</v>
      </c>
      <c r="F11" s="3" t="s">
        <v>0</v>
      </c>
      <c r="G11" s="4" t="s">
        <v>5</v>
      </c>
      <c r="K11" s="7" t="s">
        <v>9</v>
      </c>
      <c r="M11" s="7" t="s">
        <v>8</v>
      </c>
    </row>
    <row r="12" spans="1:15" ht="21" thickBot="1">
      <c r="C12" s="32">
        <v>2</v>
      </c>
      <c r="D12" s="33">
        <v>2</v>
      </c>
      <c r="E12" s="33">
        <v>4</v>
      </c>
      <c r="F12" s="33">
        <v>2</v>
      </c>
      <c r="G12" s="34">
        <v>1</v>
      </c>
      <c r="J12" s="5" t="s">
        <v>20</v>
      </c>
      <c r="K12" s="1" t="s">
        <v>7</v>
      </c>
      <c r="M12" s="6" t="str">
        <f>IF(AND(IF(C12&gt;0,1,0),IF(D12&gt;0,1,0),IF(E12&gt;0,1,0),IF(F12&gt;0,1,0),IF(G12&gt;0,1,0)),"SPEŁNIONY","NIESPEŁNIONY - układ niestabilny")</f>
        <v>SPEŁNIONY</v>
      </c>
      <c r="O12" s="13">
        <f>IF(M12="spełniony",1,0)</f>
        <v>1</v>
      </c>
    </row>
    <row r="13" spans="1:15">
      <c r="C13" s="31" t="s">
        <v>32</v>
      </c>
      <c r="O13" s="13">
        <f t="shared" ref="O13:O18" si="0">IF(M13="spełniony",1,0)</f>
        <v>0</v>
      </c>
    </row>
    <row r="14" spans="1:15">
      <c r="O14" s="13">
        <f t="shared" si="0"/>
        <v>0</v>
      </c>
    </row>
    <row r="15" spans="1:15" ht="31.5" customHeight="1">
      <c r="A15" s="19"/>
      <c r="B15" s="8" t="s">
        <v>13</v>
      </c>
      <c r="C15" s="8" t="s">
        <v>10</v>
      </c>
      <c r="D15" s="8">
        <v>0</v>
      </c>
      <c r="E15" s="18">
        <v>0</v>
      </c>
      <c r="F15" s="11"/>
      <c r="H15" s="11"/>
      <c r="J15" s="5" t="s">
        <v>6</v>
      </c>
      <c r="K15" s="11" t="s">
        <v>21</v>
      </c>
      <c r="M15" s="12" t="str">
        <f>IF(I22&gt;0,"SPEŁNIONY","NIESPEŁNIONY - układ niestabilny")</f>
        <v>SPEŁNIONY</v>
      </c>
      <c r="O15" s="13">
        <f t="shared" si="0"/>
        <v>1</v>
      </c>
    </row>
    <row r="16" spans="1:15" ht="28.5" customHeight="1">
      <c r="A16" s="19"/>
      <c r="B16" s="8" t="s">
        <v>15</v>
      </c>
      <c r="C16" s="8" t="s">
        <v>12</v>
      </c>
      <c r="D16" s="8" t="s">
        <v>13</v>
      </c>
      <c r="E16" s="18" t="s">
        <v>10</v>
      </c>
      <c r="F16" s="11"/>
      <c r="H16" s="11"/>
      <c r="J16" s="5" t="s">
        <v>16</v>
      </c>
      <c r="K16" s="11" t="s">
        <v>22</v>
      </c>
      <c r="M16" s="12" t="str">
        <f t="shared" ref="M16:M18" si="1">IF(I23&gt;0,"SPEŁNIONY","NIESPEŁNIONY - układ niestabilny")</f>
        <v>SPEŁNIONY</v>
      </c>
      <c r="O16" s="13">
        <f t="shared" si="0"/>
        <v>1</v>
      </c>
    </row>
    <row r="17" spans="1:16" ht="28.5" customHeight="1">
      <c r="A17" s="19"/>
      <c r="B17" s="8">
        <v>0</v>
      </c>
      <c r="C17" s="8" t="s">
        <v>14</v>
      </c>
      <c r="D17" s="8" t="s">
        <v>15</v>
      </c>
      <c r="E17" s="18" t="s">
        <v>12</v>
      </c>
      <c r="F17" s="11"/>
      <c r="H17" s="11"/>
      <c r="J17" s="5" t="s">
        <v>17</v>
      </c>
      <c r="K17" s="11" t="s">
        <v>23</v>
      </c>
      <c r="M17" s="12" t="str">
        <f t="shared" si="1"/>
        <v>SPEŁNIONY</v>
      </c>
      <c r="O17" s="13">
        <f t="shared" si="0"/>
        <v>1</v>
      </c>
    </row>
    <row r="18" spans="1:16" ht="27" customHeight="1">
      <c r="A18" s="19"/>
      <c r="B18" s="8">
        <v>0</v>
      </c>
      <c r="C18" s="8">
        <v>0</v>
      </c>
      <c r="D18" s="8">
        <v>0</v>
      </c>
      <c r="E18" s="18" t="s">
        <v>14</v>
      </c>
      <c r="F18" s="11"/>
      <c r="H18" s="11"/>
      <c r="J18" s="5" t="s">
        <v>18</v>
      </c>
      <c r="K18" s="11" t="s">
        <v>24</v>
      </c>
      <c r="M18" s="12" t="str">
        <f t="shared" si="1"/>
        <v>SPEŁNIONY</v>
      </c>
      <c r="O18" s="13">
        <f t="shared" si="0"/>
        <v>1</v>
      </c>
    </row>
    <row r="19" spans="1:16" ht="29.25" customHeight="1">
      <c r="A19" s="11"/>
      <c r="B19" s="8"/>
      <c r="C19" s="8"/>
      <c r="D19" s="8"/>
      <c r="E19" s="8"/>
      <c r="F19" s="11"/>
      <c r="H19" s="11"/>
      <c r="J19" s="5"/>
      <c r="K19" s="11"/>
      <c r="M19" s="12"/>
      <c r="O19" s="13"/>
    </row>
    <row r="20" spans="1:16" ht="15" thickBot="1"/>
    <row r="21" spans="1:16" ht="26.25" thickBot="1">
      <c r="L21" s="23"/>
      <c r="M21" s="24" t="str">
        <f>IF(O21=1,"układ stabilny","układ niestabilny")</f>
        <v>układ stabilny</v>
      </c>
      <c r="N21" s="25"/>
      <c r="O21" s="25">
        <f>O12*O15*O16*O17*O18</f>
        <v>1</v>
      </c>
      <c r="P21" s="26"/>
    </row>
    <row r="22" spans="1:16" ht="21.75">
      <c r="A22" s="19"/>
      <c r="B22" s="8">
        <f>D12</f>
        <v>2</v>
      </c>
      <c r="C22" s="8">
        <f>C12</f>
        <v>2</v>
      </c>
      <c r="D22" s="8">
        <v>0</v>
      </c>
      <c r="E22" s="18">
        <v>0</v>
      </c>
      <c r="F22" s="8"/>
      <c r="G22" s="20"/>
      <c r="H22" s="21" t="s">
        <v>26</v>
      </c>
      <c r="I22" s="22">
        <f>MDETERM(B22)</f>
        <v>2</v>
      </c>
    </row>
    <row r="23" spans="1:16" ht="21.75">
      <c r="A23" s="19"/>
      <c r="B23" s="8">
        <f>F12</f>
        <v>2</v>
      </c>
      <c r="C23" s="8">
        <f>E12</f>
        <v>4</v>
      </c>
      <c r="D23" s="8">
        <f>D12</f>
        <v>2</v>
      </c>
      <c r="E23" s="18">
        <f>C12</f>
        <v>2</v>
      </c>
      <c r="F23" s="8"/>
      <c r="G23" s="20"/>
      <c r="H23" s="21" t="s">
        <v>27</v>
      </c>
      <c r="I23" s="22">
        <f>MDETERM(B22:C23)</f>
        <v>4</v>
      </c>
    </row>
    <row r="24" spans="1:16" ht="21.75">
      <c r="A24" s="19"/>
      <c r="B24" s="8">
        <v>0</v>
      </c>
      <c r="C24" s="8">
        <f>G12</f>
        <v>1</v>
      </c>
      <c r="D24" s="8">
        <f>F12</f>
        <v>2</v>
      </c>
      <c r="E24" s="18">
        <f>F12</f>
        <v>2</v>
      </c>
      <c r="F24" s="8"/>
      <c r="G24" s="20"/>
      <c r="H24" s="21" t="s">
        <v>28</v>
      </c>
      <c r="I24" s="22">
        <f>MDETERM(B22:D24)</f>
        <v>4</v>
      </c>
    </row>
    <row r="25" spans="1:16" ht="21.75">
      <c r="A25" s="19"/>
      <c r="B25" s="8">
        <v>0</v>
      </c>
      <c r="C25" s="8">
        <v>0</v>
      </c>
      <c r="D25" s="8">
        <v>0</v>
      </c>
      <c r="E25" s="18">
        <f>G12</f>
        <v>1</v>
      </c>
      <c r="F25" s="8"/>
      <c r="G25" s="20"/>
      <c r="H25" s="21" t="s">
        <v>29</v>
      </c>
      <c r="I25" s="22">
        <f>MDETERM(B22:E25)</f>
        <v>4</v>
      </c>
    </row>
    <row r="26" spans="1:16" ht="20.25">
      <c r="A26" s="20"/>
      <c r="B26" s="8"/>
      <c r="C26" s="8"/>
      <c r="D26" s="8"/>
      <c r="E26" s="8"/>
      <c r="F26" s="8"/>
      <c r="G26" s="20"/>
      <c r="H26" s="11"/>
    </row>
  </sheetData>
  <sheetProtection password="CB29" sheet="1" objects="1" scenarios="1" selectLockedCells="1"/>
  <customSheetViews>
    <customSheetView guid="{DE543D4E-89C8-4F2A-AFAF-0FB6EE9FA706}" scale="80" hiddenColumns="1" topLeftCell="A7">
      <selection activeCell="Q12" sqref="Q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zoomScale="90" zoomScaleNormal="90" workbookViewId="0">
      <selection activeCell="G12" sqref="G12"/>
    </sheetView>
  </sheetViews>
  <sheetFormatPr defaultRowHeight="14.25"/>
  <cols>
    <col min="13" max="13" width="11.875" customWidth="1"/>
    <col min="15" max="15" width="13.875" hidden="1" customWidth="1"/>
  </cols>
  <sheetData>
    <row r="1" spans="1:15">
      <c r="A1" s="30" t="s">
        <v>31</v>
      </c>
    </row>
    <row r="3" spans="1:15" ht="15" customHeight="1"/>
    <row r="4" spans="1:15" ht="14.25" customHeight="1"/>
    <row r="10" spans="1:15" ht="15" thickBot="1"/>
    <row r="11" spans="1:15" ht="30" customHeight="1" thickBot="1">
      <c r="B11" s="2" t="s">
        <v>4</v>
      </c>
      <c r="C11" s="3" t="s">
        <v>3</v>
      </c>
      <c r="D11" s="3" t="s">
        <v>2</v>
      </c>
      <c r="E11" s="3" t="s">
        <v>1</v>
      </c>
      <c r="F11" s="3" t="s">
        <v>0</v>
      </c>
      <c r="G11" s="4" t="s">
        <v>5</v>
      </c>
      <c r="K11" s="7" t="s">
        <v>9</v>
      </c>
      <c r="M11" s="7" t="s">
        <v>8</v>
      </c>
    </row>
    <row r="12" spans="1:15" ht="21" thickBot="1">
      <c r="B12" s="32">
        <v>0.5</v>
      </c>
      <c r="C12" s="33">
        <v>2</v>
      </c>
      <c r="D12" s="33">
        <v>2</v>
      </c>
      <c r="E12" s="33">
        <v>3</v>
      </c>
      <c r="F12" s="33">
        <v>1</v>
      </c>
      <c r="G12" s="34">
        <v>1</v>
      </c>
      <c r="J12" s="5" t="s">
        <v>20</v>
      </c>
      <c r="K12" s="1" t="s">
        <v>7</v>
      </c>
      <c r="M12" s="6" t="str">
        <f>IF(AND(IF(B12&gt;0,1,0),IF(C12&gt;0,1,0),IF(D12&gt;0,1,0),IF(E12&gt;0,1,0),IF(F12&gt;0,1,0),IF(G12&gt;0,1,0)),"SPEŁNIONY","NIESPEŁNIONY - układ niestabilny")</f>
        <v>SPEŁNIONY</v>
      </c>
      <c r="O12" s="13">
        <f>IF(M12="spełniony",1,0)</f>
        <v>1</v>
      </c>
    </row>
    <row r="13" spans="1:15">
      <c r="B13" s="31" t="s">
        <v>32</v>
      </c>
      <c r="O13" s="13">
        <f t="shared" ref="O13:O19" si="0">IF(M13="spełniony",1,0)</f>
        <v>0</v>
      </c>
    </row>
    <row r="14" spans="1:15">
      <c r="O14" s="13">
        <f t="shared" si="0"/>
        <v>0</v>
      </c>
    </row>
    <row r="15" spans="1:15" ht="31.5" customHeight="1">
      <c r="B15" s="10" t="s">
        <v>10</v>
      </c>
      <c r="C15" s="8" t="s">
        <v>11</v>
      </c>
      <c r="D15" s="8">
        <v>0</v>
      </c>
      <c r="E15" s="8">
        <v>0</v>
      </c>
      <c r="F15" s="9">
        <v>0</v>
      </c>
      <c r="H15" s="11"/>
      <c r="J15" s="5" t="s">
        <v>6</v>
      </c>
      <c r="K15" s="11" t="s">
        <v>21</v>
      </c>
      <c r="M15" s="12" t="str">
        <f>IF(I22&gt;0,"SPEŁNIONY","NIESPEŁNIONY - układ niestabilny")</f>
        <v>SPEŁNIONY</v>
      </c>
      <c r="O15" s="13">
        <f t="shared" si="0"/>
        <v>1</v>
      </c>
    </row>
    <row r="16" spans="1:15" ht="28.5" customHeight="1">
      <c r="B16" s="10" t="s">
        <v>12</v>
      </c>
      <c r="C16" s="8" t="s">
        <v>13</v>
      </c>
      <c r="D16" s="8" t="s">
        <v>10</v>
      </c>
      <c r="E16" s="8" t="s">
        <v>11</v>
      </c>
      <c r="F16" s="9">
        <v>0</v>
      </c>
      <c r="H16" s="11"/>
      <c r="J16" s="5" t="s">
        <v>16</v>
      </c>
      <c r="K16" s="11" t="s">
        <v>22</v>
      </c>
      <c r="M16" s="12" t="str">
        <f t="shared" ref="M16:M19" si="1">IF(I23&gt;0,"SPEŁNIONY","NIESPEŁNIONY - układ niestabilny")</f>
        <v>SPEŁNIONY</v>
      </c>
      <c r="O16" s="13">
        <f t="shared" si="0"/>
        <v>1</v>
      </c>
    </row>
    <row r="17" spans="2:16" ht="28.5" customHeight="1">
      <c r="B17" s="10" t="s">
        <v>14</v>
      </c>
      <c r="C17" s="8" t="s">
        <v>15</v>
      </c>
      <c r="D17" s="8" t="s">
        <v>12</v>
      </c>
      <c r="E17" s="8" t="s">
        <v>13</v>
      </c>
      <c r="F17" s="9">
        <v>0</v>
      </c>
      <c r="H17" s="11"/>
      <c r="J17" s="5" t="s">
        <v>17</v>
      </c>
      <c r="K17" s="11" t="s">
        <v>23</v>
      </c>
      <c r="M17" s="12" t="str">
        <f t="shared" si="1"/>
        <v>SPEŁNIONY</v>
      </c>
      <c r="O17" s="13">
        <f t="shared" si="0"/>
        <v>1</v>
      </c>
    </row>
    <row r="18" spans="2:16" ht="27" customHeight="1">
      <c r="B18" s="10">
        <v>0</v>
      </c>
      <c r="C18" s="8">
        <v>0</v>
      </c>
      <c r="D18" s="8" t="s">
        <v>14</v>
      </c>
      <c r="E18" s="8" t="s">
        <v>15</v>
      </c>
      <c r="F18" s="9">
        <v>0</v>
      </c>
      <c r="H18" s="11"/>
      <c r="J18" s="5" t="s">
        <v>18</v>
      </c>
      <c r="K18" s="11" t="s">
        <v>24</v>
      </c>
      <c r="M18" s="12" t="str">
        <f t="shared" si="1"/>
        <v>SPEŁNIONY</v>
      </c>
      <c r="O18" s="13">
        <f t="shared" si="0"/>
        <v>1</v>
      </c>
    </row>
    <row r="19" spans="2:16" ht="29.25" customHeight="1">
      <c r="B19" s="10">
        <v>0</v>
      </c>
      <c r="C19" s="8">
        <v>0</v>
      </c>
      <c r="D19" s="8">
        <v>0</v>
      </c>
      <c r="E19" s="8">
        <v>0</v>
      </c>
      <c r="F19" s="9" t="s">
        <v>14</v>
      </c>
      <c r="H19" s="11"/>
      <c r="J19" s="5" t="s">
        <v>19</v>
      </c>
      <c r="K19" s="11" t="s">
        <v>25</v>
      </c>
      <c r="M19" s="12" t="str">
        <f t="shared" si="1"/>
        <v>SPEŁNIONY</v>
      </c>
      <c r="O19" s="13">
        <f t="shared" si="0"/>
        <v>1</v>
      </c>
    </row>
    <row r="20" spans="2:16" ht="15" thickBot="1"/>
    <row r="21" spans="2:16" ht="26.25" thickBot="1">
      <c r="L21" s="14"/>
      <c r="M21" s="15" t="str">
        <f>IF(O21=1,"układ stabilny","układ niestabilny")</f>
        <v>układ stabilny</v>
      </c>
      <c r="N21" s="16"/>
      <c r="O21" s="16">
        <f>O12*O15*O16*O17*O18*O19</f>
        <v>1</v>
      </c>
      <c r="P21" s="17"/>
    </row>
    <row r="22" spans="2:16" ht="21.75">
      <c r="B22" s="10">
        <f>C12</f>
        <v>2</v>
      </c>
      <c r="C22" s="8">
        <f>B12</f>
        <v>0.5</v>
      </c>
      <c r="D22" s="8">
        <v>0</v>
      </c>
      <c r="E22" s="8">
        <v>0</v>
      </c>
      <c r="F22" s="9">
        <v>0</v>
      </c>
      <c r="H22" s="11" t="s">
        <v>26</v>
      </c>
      <c r="I22">
        <f>MDETERM(B22)</f>
        <v>2</v>
      </c>
    </row>
    <row r="23" spans="2:16" ht="21.75">
      <c r="B23" s="10">
        <f>E12</f>
        <v>3</v>
      </c>
      <c r="C23" s="8">
        <f>D12</f>
        <v>2</v>
      </c>
      <c r="D23" s="8">
        <f>C12</f>
        <v>2</v>
      </c>
      <c r="E23" s="8">
        <f>B12</f>
        <v>0.5</v>
      </c>
      <c r="F23" s="9">
        <v>0</v>
      </c>
      <c r="H23" s="11" t="s">
        <v>27</v>
      </c>
      <c r="I23">
        <f>MDETERM(B22:C23)</f>
        <v>2.5</v>
      </c>
      <c r="O23" t="e">
        <f>or</f>
        <v>#NAME?</v>
      </c>
    </row>
    <row r="24" spans="2:16" ht="21.75">
      <c r="B24" s="10">
        <f>G12</f>
        <v>1</v>
      </c>
      <c r="C24" s="8">
        <f>F12</f>
        <v>1</v>
      </c>
      <c r="D24" s="8">
        <f>E12</f>
        <v>3</v>
      </c>
      <c r="E24" s="8">
        <f>D12</f>
        <v>2</v>
      </c>
      <c r="F24" s="9">
        <v>0</v>
      </c>
      <c r="H24" s="11" t="s">
        <v>28</v>
      </c>
      <c r="I24">
        <f>MDETERM(B22:D24)</f>
        <v>4.5</v>
      </c>
    </row>
    <row r="25" spans="2:16" ht="21.75">
      <c r="B25" s="10">
        <v>0</v>
      </c>
      <c r="C25" s="8">
        <v>0</v>
      </c>
      <c r="D25" s="8">
        <f>G12</f>
        <v>1</v>
      </c>
      <c r="E25" s="8">
        <f>F12</f>
        <v>1</v>
      </c>
      <c r="F25" s="9">
        <v>0</v>
      </c>
      <c r="H25" s="11" t="s">
        <v>29</v>
      </c>
      <c r="I25">
        <f>MDETERM(B22:E25)</f>
        <v>0.25000000000000011</v>
      </c>
    </row>
    <row r="26" spans="2:16" ht="21.75">
      <c r="B26" s="10">
        <v>0</v>
      </c>
      <c r="C26" s="8">
        <v>0</v>
      </c>
      <c r="D26" s="8">
        <v>0</v>
      </c>
      <c r="E26" s="8">
        <v>0</v>
      </c>
      <c r="F26" s="9">
        <f>G12</f>
        <v>1</v>
      </c>
      <c r="H26" s="11" t="s">
        <v>30</v>
      </c>
      <c r="I26">
        <f>MDETERM(B22:F26)</f>
        <v>0.25000000000000011</v>
      </c>
    </row>
  </sheetData>
  <sheetProtection password="CB29" sheet="1" objects="1" scenarios="1"/>
  <customSheetViews>
    <customSheetView guid="{DE543D4E-89C8-4F2A-AFAF-0FB6EE9FA706}" scale="120" hiddenColumns="1" topLeftCell="A4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4.25"/>
  <sheetData/>
  <customSheetViews>
    <customSheetView guid="{DE543D4E-89C8-4F2A-AFAF-0FB6EE9FA706}">
      <selection activeCell="B2" sqref="B2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customSheetViews>
    <customSheetView guid="{DE543D4E-89C8-4F2A-AFAF-0FB6EE9FA70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n=3</vt:lpstr>
      <vt:lpstr>n=4</vt:lpstr>
      <vt:lpstr>n=5</vt:lpstr>
      <vt:lpstr>Arkusz2</vt:lpstr>
      <vt:lpstr>Arkusz3</vt:lpstr>
      <vt:lpstr>'n=3'!OLE_LINK1</vt:lpstr>
      <vt:lpstr>'n=4'!OLE_LINK1</vt:lpstr>
      <vt:lpstr>'n=5'!OLE_LINK1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Smyksy</dc:creator>
  <cp:lastModifiedBy>MB</cp:lastModifiedBy>
  <dcterms:created xsi:type="dcterms:W3CDTF">2011-01-18T09:18:12Z</dcterms:created>
  <dcterms:modified xsi:type="dcterms:W3CDTF">2011-12-28T09:53:36Z</dcterms:modified>
</cp:coreProperties>
</file>